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ifacad-my.sharepoint.com/personal/ole_roning_dk/Documents/MasterCamp/"/>
    </mc:Choice>
  </mc:AlternateContent>
  <xr:revisionPtr revIDLastSave="51" documentId="8_{55D9F4F7-2D20-46A3-94E3-4E701E761033}" xr6:coauthVersionLast="45" xr6:coauthVersionMax="45" xr10:uidLastSave="{27696C2B-11E7-409F-AED5-972B08BC7E03}"/>
  <bookViews>
    <workbookView xWindow="28680" yWindow="-120" windowWidth="29040" windowHeight="15840" activeTab="2" xr2:uid="{DE3D033C-0690-4ABD-BA02-7F40E4C1FC36}"/>
  </bookViews>
  <sheets>
    <sheet name="LÆS" sheetId="2" r:id="rId1"/>
    <sheet name="Opvarmningsprotokol" sheetId="7" r:id="rId2"/>
    <sheet name="Program 6x pr. uge"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5" i="10" l="1"/>
  <c r="U5" i="10"/>
  <c r="O98" i="10" l="1"/>
  <c r="M98" i="10"/>
  <c r="L98" i="10"/>
  <c r="L90" i="10"/>
  <c r="M90" i="10"/>
  <c r="O90" i="10"/>
  <c r="O94" i="10"/>
  <c r="M94" i="10"/>
  <c r="L94" i="10"/>
  <c r="O86" i="10"/>
  <c r="M86" i="10"/>
  <c r="L86" i="10"/>
  <c r="O70" i="10"/>
  <c r="M70" i="10"/>
  <c r="L70" i="10"/>
  <c r="O80" i="10" l="1"/>
  <c r="M80" i="10"/>
  <c r="L80" i="10"/>
  <c r="O72" i="10"/>
  <c r="M72" i="10"/>
  <c r="L72" i="10"/>
  <c r="O64" i="10"/>
  <c r="M64" i="10"/>
  <c r="L64" i="10"/>
  <c r="O56" i="10"/>
  <c r="M56" i="10"/>
  <c r="L56" i="10"/>
  <c r="O48" i="10"/>
  <c r="M48" i="10"/>
  <c r="L48" i="10"/>
  <c r="O36" i="10"/>
  <c r="M36" i="10"/>
  <c r="L36" i="10"/>
  <c r="O51" i="10"/>
  <c r="M51" i="10"/>
  <c r="L51" i="10"/>
  <c r="O58" i="10"/>
  <c r="M58" i="10"/>
  <c r="L58" i="10"/>
  <c r="O75" i="10"/>
  <c r="M75" i="10"/>
  <c r="L75" i="10"/>
  <c r="O67" i="10"/>
  <c r="M67" i="10"/>
  <c r="L67" i="10"/>
  <c r="O59" i="10"/>
  <c r="M59" i="10"/>
  <c r="L59" i="10"/>
  <c r="O83" i="10"/>
  <c r="M83" i="10"/>
  <c r="L83" i="10"/>
  <c r="O37" i="10"/>
  <c r="M37" i="10"/>
  <c r="L37" i="10"/>
  <c r="O41" i="10"/>
  <c r="M41" i="10"/>
  <c r="L41" i="10"/>
  <c r="O40" i="10"/>
  <c r="M40" i="10"/>
  <c r="L40" i="10"/>
  <c r="O39" i="10"/>
  <c r="M39" i="10"/>
  <c r="L39" i="10"/>
  <c r="O38" i="10"/>
  <c r="M38" i="10"/>
  <c r="L38" i="10"/>
  <c r="O33" i="10"/>
  <c r="M33" i="10"/>
  <c r="L33" i="10"/>
  <c r="O32" i="10"/>
  <c r="M32" i="10"/>
  <c r="L32" i="10"/>
  <c r="O31" i="10"/>
  <c r="M31" i="10"/>
  <c r="L31" i="10"/>
  <c r="O82" i="10"/>
  <c r="M82" i="10"/>
  <c r="L82" i="10"/>
  <c r="O74" i="10"/>
  <c r="M74" i="10"/>
  <c r="L74" i="10"/>
  <c r="O66" i="10"/>
  <c r="M66" i="10"/>
  <c r="L66" i="10"/>
  <c r="O43" i="10"/>
  <c r="M43" i="10"/>
  <c r="L43" i="10"/>
  <c r="O50" i="10"/>
  <c r="M50" i="10"/>
  <c r="L50" i="10"/>
  <c r="O35" i="10"/>
  <c r="M35" i="10"/>
  <c r="L35" i="10"/>
  <c r="O28" i="10"/>
  <c r="M28" i="10"/>
  <c r="L28" i="10"/>
  <c r="O25" i="10"/>
  <c r="M25" i="10"/>
  <c r="L25" i="10"/>
  <c r="O23" i="10"/>
  <c r="M23" i="10"/>
  <c r="L23" i="10"/>
  <c r="O24" i="10"/>
  <c r="M24" i="10"/>
  <c r="L24" i="10"/>
  <c r="O19" i="10"/>
  <c r="M19" i="10"/>
  <c r="L19" i="10"/>
  <c r="O18" i="10"/>
  <c r="M18" i="10"/>
  <c r="L18" i="10"/>
  <c r="O17" i="10"/>
  <c r="M17" i="10"/>
  <c r="L17" i="10"/>
  <c r="O96" i="10"/>
  <c r="M96" i="10"/>
  <c r="L96" i="10"/>
  <c r="O95" i="10"/>
  <c r="M95" i="10"/>
  <c r="L95" i="10"/>
  <c r="O93" i="10"/>
  <c r="M93" i="10"/>
  <c r="L93" i="10"/>
  <c r="O88" i="10"/>
  <c r="M88" i="10"/>
  <c r="L88" i="10"/>
  <c r="O87" i="10"/>
  <c r="M87" i="10"/>
  <c r="L87" i="10"/>
  <c r="O85" i="10"/>
  <c r="M85" i="10"/>
  <c r="L85" i="10"/>
  <c r="O84" i="10"/>
  <c r="M84" i="10"/>
  <c r="L84" i="10"/>
  <c r="O79" i="10"/>
  <c r="M79" i="10"/>
  <c r="L79" i="10"/>
  <c r="O78" i="10"/>
  <c r="M78" i="10"/>
  <c r="L78" i="10"/>
  <c r="O77" i="10"/>
  <c r="M77" i="10"/>
  <c r="L77" i="10"/>
  <c r="O76" i="10"/>
  <c r="M76" i="10"/>
  <c r="L76" i="10"/>
  <c r="O71" i="10"/>
  <c r="M71" i="10"/>
  <c r="L71" i="10"/>
  <c r="O69" i="10"/>
  <c r="M69" i="10"/>
  <c r="L69" i="10"/>
  <c r="O68" i="10"/>
  <c r="M68" i="10"/>
  <c r="L68" i="10"/>
  <c r="O63" i="10"/>
  <c r="M63" i="10"/>
  <c r="L63" i="10"/>
  <c r="O62" i="10"/>
  <c r="M62" i="10"/>
  <c r="L62" i="10"/>
  <c r="O61" i="10"/>
  <c r="M61" i="10"/>
  <c r="L61" i="10"/>
  <c r="O60" i="10"/>
  <c r="M60" i="10"/>
  <c r="L60" i="10"/>
  <c r="O55" i="10"/>
  <c r="M55" i="10"/>
  <c r="L55" i="10"/>
  <c r="O54" i="10"/>
  <c r="M54" i="10"/>
  <c r="L54" i="10"/>
  <c r="O53" i="10"/>
  <c r="M53" i="10"/>
  <c r="L53" i="10"/>
  <c r="O52" i="10"/>
  <c r="M52" i="10"/>
  <c r="L52" i="10"/>
  <c r="O47" i="10"/>
  <c r="M47" i="10"/>
  <c r="L47" i="10"/>
  <c r="O46" i="10"/>
  <c r="M46" i="10"/>
  <c r="L46" i="10"/>
  <c r="O45" i="10"/>
  <c r="M45" i="10"/>
  <c r="L45" i="10"/>
  <c r="O44" i="10"/>
  <c r="M44" i="10"/>
  <c r="L44" i="10"/>
  <c r="O30" i="10"/>
  <c r="M30" i="10"/>
  <c r="L30" i="10"/>
  <c r="O29" i="10"/>
  <c r="M29" i="10"/>
  <c r="L29" i="10"/>
  <c r="O26" i="10"/>
  <c r="M26" i="10"/>
  <c r="L26" i="10"/>
  <c r="O22" i="10"/>
  <c r="M22" i="10"/>
  <c r="L22" i="10"/>
  <c r="O21" i="10"/>
  <c r="M21" i="10"/>
  <c r="L21" i="10"/>
  <c r="O11" i="10"/>
  <c r="M11" i="10"/>
  <c r="L11" i="10"/>
  <c r="L14" i="10"/>
  <c r="K53" i="10"/>
  <c r="O7" i="10"/>
  <c r="M7" i="10"/>
  <c r="L7" i="10"/>
  <c r="O12" i="10"/>
  <c r="M12" i="10"/>
  <c r="L12" i="10"/>
  <c r="O10" i="10"/>
  <c r="M10" i="10"/>
  <c r="L10" i="10"/>
  <c r="O9" i="10"/>
  <c r="M9" i="10"/>
  <c r="L9" i="10"/>
  <c r="O8" i="10"/>
  <c r="M8" i="10"/>
  <c r="L8" i="10"/>
  <c r="K7" i="10"/>
  <c r="K90" i="10" l="1"/>
  <c r="K98" i="10"/>
  <c r="K21" i="10"/>
  <c r="K96" i="10"/>
  <c r="K59" i="10"/>
  <c r="K88" i="10"/>
  <c r="K86" i="10"/>
  <c r="K70" i="10"/>
  <c r="K94" i="10"/>
  <c r="K48" i="10"/>
  <c r="K64" i="10"/>
  <c r="K80" i="10"/>
  <c r="K77" i="10"/>
  <c r="K56" i="10"/>
  <c r="K72" i="10"/>
  <c r="K74" i="10"/>
  <c r="K51" i="10"/>
  <c r="K26" i="10"/>
  <c r="K58" i="10"/>
  <c r="K36" i="10"/>
  <c r="K55" i="10"/>
  <c r="K71" i="10"/>
  <c r="K50" i="10"/>
  <c r="K28" i="10"/>
  <c r="K83" i="10"/>
  <c r="K45" i="10"/>
  <c r="K87" i="10"/>
  <c r="K23" i="10"/>
  <c r="K41" i="10"/>
  <c r="K63" i="10"/>
  <c r="K85" i="10"/>
  <c r="K19" i="10"/>
  <c r="K39" i="10"/>
  <c r="K47" i="10"/>
  <c r="K69" i="10"/>
  <c r="K30" i="10"/>
  <c r="K61" i="10"/>
  <c r="K17" i="10"/>
  <c r="K33" i="10"/>
  <c r="K79" i="10"/>
  <c r="K31" i="10"/>
  <c r="K14" i="10"/>
  <c r="K11" i="10"/>
  <c r="K22" i="10"/>
  <c r="K29" i="10"/>
  <c r="K44" i="10"/>
  <c r="K46" i="10"/>
  <c r="K52" i="10"/>
  <c r="K54" i="10"/>
  <c r="K60" i="10"/>
  <c r="K62" i="10"/>
  <c r="K68" i="10"/>
  <c r="K76" i="10"/>
  <c r="K78" i="10"/>
  <c r="K84" i="10"/>
  <c r="K93" i="10"/>
  <c r="K95" i="10"/>
  <c r="K18" i="10"/>
  <c r="K24" i="10"/>
  <c r="K25" i="10"/>
  <c r="K35" i="10"/>
  <c r="K43" i="10"/>
  <c r="K66" i="10"/>
  <c r="K82" i="10"/>
  <c r="K32" i="10"/>
  <c r="K38" i="10"/>
  <c r="K40" i="10"/>
  <c r="K37" i="10"/>
  <c r="K75" i="10"/>
  <c r="K67" i="10"/>
  <c r="K10" i="10"/>
  <c r="K8" i="10"/>
  <c r="K12" i="10"/>
  <c r="K9" i="10"/>
</calcChain>
</file>

<file path=xl/sharedStrings.xml><?xml version="1.0" encoding="utf-8"?>
<sst xmlns="http://schemas.openxmlformats.org/spreadsheetml/2006/main" count="660" uniqueCount="174">
  <si>
    <t>Beskrivelse</t>
  </si>
  <si>
    <t>Intensitet</t>
  </si>
  <si>
    <t>Puls (slag/min)</t>
  </si>
  <si>
    <t>Watt (J/s)</t>
  </si>
  <si>
    <t>tid/500m (min,sek,0)</t>
  </si>
  <si>
    <t>Pas 1</t>
  </si>
  <si>
    <t>TESTNING</t>
  </si>
  <si>
    <t>INTENSITET</t>
  </si>
  <si>
    <t>Velkommen til programmet</t>
  </si>
  <si>
    <r>
      <t xml:space="preserve">Indeværende program er udarbejdet i forbindelse med "MasterCamp 2020" og udarbejdet af Dansk Forening for Rosport. Al brug af programmet er på eget ansvar, og det forventes at man som udgangspunkt har erfaring med både ergometerroning og udendørs kaproning. Programmet baseres på nogle meget generelle betragtninger af roerens fysiologiske forudsætninger, men det er derfor også vigtigt at sige: </t>
    </r>
    <r>
      <rPr>
        <b/>
        <sz val="11"/>
        <color theme="1"/>
        <rFont val="Calibri"/>
        <family val="2"/>
        <scheme val="minor"/>
      </rPr>
      <t>One size does NOT fit all</t>
    </r>
    <r>
      <rPr>
        <sz val="11"/>
        <color theme="1"/>
        <rFont val="Calibri"/>
        <family val="2"/>
        <scheme val="minor"/>
      </rPr>
      <t xml:space="preserve"> - så brug hovedet og justér selv når du ikke længere kan gennemfører de angivede træningspas, eller når du ikke længere føler dig udfordret. Programmet må gerne deles, og jeg håber det kan gavne så mange roere som muligt. - </t>
    </r>
    <r>
      <rPr>
        <i/>
        <sz val="11"/>
        <color theme="1"/>
        <rFont val="Calibri"/>
        <family val="2"/>
        <scheme val="minor"/>
      </rPr>
      <t>Ole Søgaard, DFfR</t>
    </r>
  </si>
  <si>
    <t>D</t>
  </si>
  <si>
    <t>Tempi (tag/min)</t>
  </si>
  <si>
    <t>Intervaller (antal x (tid el. distance))</t>
  </si>
  <si>
    <t>Pause</t>
  </si>
  <si>
    <t>5 min</t>
  </si>
  <si>
    <t>Pas 2</t>
  </si>
  <si>
    <t>Pas 3</t>
  </si>
  <si>
    <t>Pas 4</t>
  </si>
  <si>
    <t>Pas 5</t>
  </si>
  <si>
    <t>Pas 6</t>
  </si>
  <si>
    <t>C</t>
  </si>
  <si>
    <t>B</t>
  </si>
  <si>
    <t>% af pulsreserve</t>
  </si>
  <si>
    <t>3 min</t>
  </si>
  <si>
    <t>2 min</t>
  </si>
  <si>
    <t>Pas 7</t>
  </si>
  <si>
    <t>FRI</t>
  </si>
  <si>
    <t>Program</t>
  </si>
  <si>
    <t>1 min</t>
  </si>
  <si>
    <t>TEST - Maksimal indsats!</t>
  </si>
  <si>
    <t>B/A</t>
  </si>
  <si>
    <t>START HER</t>
  </si>
  <si>
    <t>Type</t>
  </si>
  <si>
    <r>
      <t>EFFEKT</t>
    </r>
    <r>
      <rPr>
        <b/>
        <vertAlign val="subscript"/>
        <sz val="11"/>
        <color theme="1"/>
        <rFont val="Calibri"/>
        <family val="2"/>
        <scheme val="minor"/>
      </rPr>
      <t>maks</t>
    </r>
  </si>
  <si>
    <t>til</t>
  </si>
  <si>
    <t>Opvarmningsprotokol</t>
  </si>
  <si>
    <t>Tid:</t>
  </si>
  <si>
    <t>2 - 3 min</t>
  </si>
  <si>
    <t>0 - 1 min</t>
  </si>
  <si>
    <t>1 - 2 min</t>
  </si>
  <si>
    <t>3 - 4 min</t>
  </si>
  <si>
    <t>Roning kun med arme</t>
  </si>
  <si>
    <t>Roning med arme og ryg</t>
  </si>
  <si>
    <t>Fuld tag i tempo 18</t>
  </si>
  <si>
    <t>Tempo 22</t>
  </si>
  <si>
    <t>4 - 5 min</t>
  </si>
  <si>
    <t>Tempo 26</t>
  </si>
  <si>
    <t>5 - 6 min</t>
  </si>
  <si>
    <t>Roligt tempo med mindre tryk</t>
  </si>
  <si>
    <t>6 - 7 min</t>
  </si>
  <si>
    <t>10 tag i tempo 28 efterfulgt af alm. roning i tempo 22</t>
  </si>
  <si>
    <t>10 tag i tempo 30 efterfulgt af alm. roning i tempo 22</t>
  </si>
  <si>
    <t>7 - 8 min</t>
  </si>
  <si>
    <t>8 - 9 min</t>
  </si>
  <si>
    <t>10 tag i tempo 32 efterfulgt af alm. roning i tempo 22</t>
  </si>
  <si>
    <t>9 - 10 min</t>
  </si>
  <si>
    <t>10 tag i tempo 34 efterfulgt af alm. roning i tempo 22</t>
  </si>
  <si>
    <t>Hvad:</t>
  </si>
  <si>
    <t>Hvordan:</t>
  </si>
  <si>
    <t>Sid i afviklingen, altså let tilbagelænet og med strakte ben. Træk håndtaget kraftfuldt ind til brystet, og før med det samme armene roligt frem.</t>
  </si>
  <si>
    <t>Fra afviklingen fører du armene roligt frem og bugger derefter i hoften, så du nu både trækker med arme og ryg. Benene skal være helt strakte, og du skal fører håndtaget roligt frem.</t>
  </si>
  <si>
    <t>Mens du fører håndtaget roligt frem, bukker du nu i hoften og så benene og kører helt frem til et fuldt tag. Hold et godt tryk på benene, men kør langsomt frem, så du holder tempoet helt nede i 18.</t>
  </si>
  <si>
    <t>Ligesom ovenstående, men kør lidt hurtigere frem, så du nu roer i tempo 22</t>
  </si>
  <si>
    <t>Ligesom ovenstående, men kør lidt hurtigere frem, så du nu roer i tempo 26</t>
  </si>
  <si>
    <t>Let trykket en anelse og find et tempo du slapper af i.</t>
  </si>
  <si>
    <t>Med godt tryk på benene laver du 10 kraftige tag i tempo 28 og finder bagefter ned i et roligt tempo</t>
  </si>
  <si>
    <t>Med godt tryk på benene laver du 10 kraftige tag i tempo 30 og finder bagefter ned i et roligt tempo</t>
  </si>
  <si>
    <t>Med godt tryk på benene laver du 10 kraftige tag i tempo 32 og finder bagefter ned i et roligt tempo</t>
  </si>
  <si>
    <t>Med godt tryk på benene laver du 10 kraftige tag i tempo 34 og finder bagefter ned i et roligt tempo</t>
  </si>
  <si>
    <t>Denne opvarmningsprotokol kan du køre forud for alle de træningspas der er beskrevet i dit program. Protokollen forevises i videomaterialet tilhørende MastersCamp</t>
  </si>
  <si>
    <r>
      <t>Indeværende træningsprogram forudsætter at du udfører en 2 minutters trappetest, hvor du måler din gennemsnitseffekt (Watt) på din hurtigste 2 minutter (EFFEKT</t>
    </r>
    <r>
      <rPr>
        <vertAlign val="subscript"/>
        <sz val="11"/>
        <color theme="1"/>
        <rFont val="Calibri"/>
        <family val="2"/>
        <scheme val="minor"/>
      </rPr>
      <t>maks)</t>
    </r>
    <r>
      <rPr>
        <sz val="11"/>
        <color theme="1"/>
        <rFont val="Calibri"/>
        <family val="2"/>
        <scheme val="minor"/>
      </rPr>
      <t>.</t>
    </r>
  </si>
  <si>
    <t>EFFEKTmaks skal du plotte ind i program arket, i det orange felt. Tallene vil blive brugt at til at guide den intensitet du skal udføre de forskellige programmer med.</t>
  </si>
  <si>
    <t>Det er meget vigtigt at forstå at de angive intensiteter kun er vejledende og markerer den nedre grænse for hvor hårdt du skal arbejde. Det betyder dermed at du altid gerne må arbejde hårdere end programmet angiver hvis du kan. Dog bør du prøve at rette dig nogen lunde efter det, særligt på de lange programmer. Nogle af programmer er med vilje sat til en meget lav intensitet, og her er det vigtigt at du ikke forsøger at kører programmet så hurtigt som muligt. Disse programmer vil også have en beskrivelse, der angiver at det skal være 'LET'.</t>
  </si>
  <si>
    <t>Se også vores videoforklaring</t>
  </si>
  <si>
    <t>https://youtu.be/piK8_nJSUI4</t>
  </si>
  <si>
    <t>https://youtu.be/TLg9F25KEv4</t>
  </si>
  <si>
    <t>Se vores video om hvordan programmet bruges her:</t>
  </si>
  <si>
    <r>
      <t>PULS</t>
    </r>
    <r>
      <rPr>
        <b/>
        <vertAlign val="subscript"/>
        <sz val="11"/>
        <color theme="1"/>
        <rFont val="Calibri"/>
        <family val="2"/>
        <scheme val="minor"/>
      </rPr>
      <t>maks</t>
    </r>
  </si>
  <si>
    <t>Hvilepuls</t>
  </si>
  <si>
    <t>Pulsreserve</t>
  </si>
  <si>
    <t>32+</t>
  </si>
  <si>
    <t>4 min</t>
  </si>
  <si>
    <t>Mål den ved trappetest</t>
  </si>
  <si>
    <t>Mål ved at ligge stille i 10 min. Brug et pulsur eller tæl selv antal pulsslag på et minut.</t>
  </si>
  <si>
    <t>Udregner sig selv når PULSmaks og EFFEKTmaks er udfyld.</t>
  </si>
  <si>
    <t>4km, 4km, 4km</t>
  </si>
  <si>
    <t>18, 20, 22</t>
  </si>
  <si>
    <t>N/A</t>
  </si>
  <si>
    <t>Uge 40</t>
  </si>
  <si>
    <t>Uge 41</t>
  </si>
  <si>
    <t>Uge 42</t>
  </si>
  <si>
    <t>Uge 43</t>
  </si>
  <si>
    <t>Uge 44</t>
  </si>
  <si>
    <t>Uge 45</t>
  </si>
  <si>
    <t>Uge 46</t>
  </si>
  <si>
    <t>Uge 47</t>
  </si>
  <si>
    <t>Uge 48</t>
  </si>
  <si>
    <t>Uge 49</t>
  </si>
  <si>
    <t>Uge 50</t>
  </si>
  <si>
    <t>Uge 51</t>
  </si>
  <si>
    <t>Uge 52</t>
  </si>
  <si>
    <t>C/D</t>
  </si>
  <si>
    <t>24+26+28</t>
  </si>
  <si>
    <t>12 km i steady state</t>
  </si>
  <si>
    <t>14 km i steady state</t>
  </si>
  <si>
    <t>16 km i steady state</t>
  </si>
  <si>
    <t>18 km i steady state</t>
  </si>
  <si>
    <t>2. TEST</t>
  </si>
  <si>
    <t>1. TEST</t>
  </si>
  <si>
    <t>22+24+28</t>
  </si>
  <si>
    <t>4 x (5+4+1 min)</t>
  </si>
  <si>
    <t>4 x (6+3+1 min)</t>
  </si>
  <si>
    <t>8 x 2min</t>
  </si>
  <si>
    <t>28-32</t>
  </si>
  <si>
    <t>Let alternativ træning</t>
  </si>
  <si>
    <t>Notér ude til højre - Brug dette til at finde ud af hvilken strategi du skal benytte dig af til 2. test</t>
  </si>
  <si>
    <t>Stigende</t>
  </si>
  <si>
    <t>60 min cykling/ski/svømning/gang</t>
  </si>
  <si>
    <t>- Hvis du vælger gang, så skal du gå 90 min</t>
  </si>
  <si>
    <t>6 x 1000m</t>
  </si>
  <si>
    <t>7 x 1000m</t>
  </si>
  <si>
    <t>5 x 1000m</t>
  </si>
  <si>
    <t>Trappestest, 2 min intervaller indtil udmattelse</t>
  </si>
  <si>
    <t>Notér ude til højre - Brug resultatet af denne til at sætte din træningsintensitet for resten af året.</t>
  </si>
  <si>
    <t>4 x (4+4+2 min)</t>
  </si>
  <si>
    <t>8 x 1000m</t>
  </si>
  <si>
    <t>1,5 min</t>
  </si>
  <si>
    <t>2,5 min</t>
  </si>
  <si>
    <t>6km, 4km, 4km</t>
  </si>
  <si>
    <t xml:space="preserve">6 min, 5 min, 4 min, 3 min, 2 min, 1 min </t>
  </si>
  <si>
    <t>24, 26, 28, 30, 32, 34</t>
  </si>
  <si>
    <t>- De første 6 min i 24, skal svare til den nedre grænse angivet under "intensitet". Det sidste interval i tempo 34+ skal svare til den øvre grænse angivet under "intensitet"</t>
  </si>
  <si>
    <t>4 x (8+2 min)</t>
  </si>
  <si>
    <t>26+28</t>
  </si>
  <si>
    <t>20 km i steady state</t>
  </si>
  <si>
    <t>10 km i steady state</t>
  </si>
  <si>
    <t>A) 3 x 1000m</t>
  </si>
  <si>
    <t>B) 30 min st. st.</t>
  </si>
  <si>
    <t>B) 20 min st. st.</t>
  </si>
  <si>
    <t>A) 5 x 1000m</t>
  </si>
  <si>
    <t>A) 4 x 1000m</t>
  </si>
  <si>
    <t>A) 6 x 1000m</t>
  </si>
  <si>
    <t>B) 25 min st. st.</t>
  </si>
  <si>
    <t>18-20</t>
  </si>
  <si>
    <t>4 x (10 min)</t>
  </si>
  <si>
    <t>4 x (9+1 min)</t>
  </si>
  <si>
    <t>28+30</t>
  </si>
  <si>
    <t>6km, 5km, 5km</t>
  </si>
  <si>
    <t>6km, 6km, 6km</t>
  </si>
  <si>
    <t xml:space="preserve">- Gå efter at gennemfører distancen i ét stræk, men hvis du har behov for pauser undervejs, så hellere hold flere korte end få lange. </t>
  </si>
  <si>
    <t>-  Gå efter at gennemfører distancen i ét stræk, men hvis du har behov for pauser undervejs, så hellere hold flere korte end få lange</t>
  </si>
  <si>
    <t>3 x 10 min</t>
  </si>
  <si>
    <t>4 x 8 min</t>
  </si>
  <si>
    <t>5 x 6 min</t>
  </si>
  <si>
    <t>6 x 5 min</t>
  </si>
  <si>
    <t>8 x (3+1) min</t>
  </si>
  <si>
    <t>30+32</t>
  </si>
  <si>
    <t>2 x (18+7+3min)</t>
  </si>
  <si>
    <t>3 x (8+4+2min)</t>
  </si>
  <si>
    <t>3 x (10+4+2min)</t>
  </si>
  <si>
    <t>3 x (12+4+2min)</t>
  </si>
  <si>
    <t>3 x (12+6+2min)</t>
  </si>
  <si>
    <t>2 x (16+9+3min)</t>
  </si>
  <si>
    <t>2 x (16+10+4min)</t>
  </si>
  <si>
    <t>5 min, 4 min, 3 min, 2 min, 1 min, 1 min</t>
  </si>
  <si>
    <t>26, 28, 30, 32, Max, Max</t>
  </si>
  <si>
    <t>28, 30, 32, Max, Max, Max</t>
  </si>
  <si>
    <t>4 min, 3 min, 2 min, 1 min, 1 min, 1min</t>
  </si>
  <si>
    <t>3 min, 2 min, 1 min, 1 min, 1min, 1min</t>
  </si>
  <si>
    <t>- De første 4 min i 28, skal svare til den nedre grænse angivet under "intensitet". Det sidste intervaller i max, skal svare nogenlunde til den øvre grænse angivet under "intensitet"</t>
  </si>
  <si>
    <t>- De første 5 min i 26, skal svare til den nedre grænse angivet under "intensitet". Det sidste intervaller i max, skal svare nogenlunde til den øvre grænse angivet under "intensitet"</t>
  </si>
  <si>
    <t>- De første 3 min i 30, skal svare til den nedre grænse angivet under "intensitet". Det sidste intervaller i max, skal svare nogenlunde til den øvre grænse angivet under "intensitet"</t>
  </si>
  <si>
    <t>28, 30, 32, Max, Max, Max, Max</t>
  </si>
  <si>
    <t>Banetryk og tempo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</si>
</sst>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14BE98"/>
        <bgColor indexed="64"/>
      </patternFill>
    </fill>
    <fill>
      <patternFill patternType="solid">
        <fgColor rgb="FFE7A436"/>
        <bgColor indexed="64"/>
      </patternFill>
    </fill>
    <fill>
      <patternFill patternType="solid">
        <fgColor rgb="FFF0EEE9"/>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27">
    <xf numFmtId="0" fontId="0" fillId="0" borderId="0" xfId="0"/>
    <xf numFmtId="0" fontId="0" fillId="2" borderId="0" xfId="0" applyFill="1"/>
    <xf numFmtId="0" fontId="0" fillId="2" borderId="0" xfId="0" applyFill="1" applyBorder="1"/>
    <xf numFmtId="0" fontId="2" fillId="2" borderId="0" xfId="0" applyFont="1" applyFill="1"/>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vertical="top" wrapText="1"/>
    </xf>
    <xf numFmtId="164" fontId="0" fillId="2" borderId="3" xfId="0" applyNumberFormat="1" applyFill="1" applyBorder="1" applyAlignment="1">
      <alignment horizontal="center" vertical="top"/>
    </xf>
    <xf numFmtId="0" fontId="0" fillId="2" borderId="0" xfId="0" applyFill="1" applyBorder="1" applyAlignment="1">
      <alignment horizontal="center" vertical="top"/>
    </xf>
    <xf numFmtId="1" fontId="0" fillId="2" borderId="0" xfId="0" applyNumberFormat="1" applyFill="1" applyBorder="1" applyAlignment="1">
      <alignment horizontal="center" vertical="top"/>
    </xf>
    <xf numFmtId="47" fontId="0" fillId="2" borderId="2" xfId="0" applyNumberFormat="1" applyFill="1" applyBorder="1" applyAlignment="1">
      <alignment horizontal="center" vertical="top"/>
    </xf>
    <xf numFmtId="0" fontId="0" fillId="2" borderId="0" xfId="0" applyFill="1" applyAlignment="1">
      <alignment horizontal="center" vertical="center"/>
    </xf>
    <xf numFmtId="0" fontId="0" fillId="2" borderId="11" xfId="0" applyFill="1" applyBorder="1"/>
    <xf numFmtId="0" fontId="0" fillId="2" borderId="12" xfId="0" applyFill="1" applyBorder="1"/>
    <xf numFmtId="0" fontId="0" fillId="2" borderId="13" xfId="0" applyFill="1" applyBorder="1"/>
    <xf numFmtId="0" fontId="0" fillId="2" borderId="0" xfId="0" applyFont="1" applyFill="1" applyBorder="1" applyAlignment="1">
      <alignment horizontal="center" vertical="top" wrapText="1"/>
    </xf>
    <xf numFmtId="1" fontId="0" fillId="2" borderId="5" xfId="0" applyNumberFormat="1" applyFill="1" applyBorder="1" applyAlignment="1">
      <alignment horizontal="center" vertical="top"/>
    </xf>
    <xf numFmtId="0" fontId="0" fillId="5" borderId="0" xfId="0" applyFill="1" applyBorder="1"/>
    <xf numFmtId="0" fontId="0" fillId="5" borderId="5" xfId="0" applyFill="1" applyBorder="1"/>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1" fontId="0" fillId="5" borderId="0" xfId="0" applyNumberFormat="1" applyFill="1" applyBorder="1" applyAlignment="1">
      <alignment horizontal="center" vertical="top"/>
    </xf>
    <xf numFmtId="0" fontId="7" fillId="5" borderId="5" xfId="0" applyFont="1" applyFill="1" applyBorder="1"/>
    <xf numFmtId="0" fontId="1" fillId="2" borderId="0" xfId="0" applyFont="1" applyFill="1" applyAlignment="1">
      <alignment horizontal="center"/>
    </xf>
    <xf numFmtId="164" fontId="0" fillId="2" borderId="0" xfId="0" applyNumberFormat="1" applyFill="1" applyBorder="1" applyAlignment="1">
      <alignment horizontal="center" vertical="top"/>
    </xf>
    <xf numFmtId="164" fontId="0" fillId="5" borderId="3" xfId="0" applyNumberFormat="1" applyFill="1" applyBorder="1" applyAlignment="1">
      <alignment horizontal="center" vertical="top"/>
    </xf>
    <xf numFmtId="164" fontId="0" fillId="5" borderId="0" xfId="0" applyNumberFormat="1" applyFill="1" applyBorder="1" applyAlignment="1">
      <alignment horizontal="center" vertical="top"/>
    </xf>
    <xf numFmtId="47" fontId="0" fillId="5" borderId="2" xfId="0" applyNumberFormat="1" applyFill="1" applyBorder="1" applyAlignment="1">
      <alignment horizontal="center" vertical="top"/>
    </xf>
    <xf numFmtId="47" fontId="0" fillId="5" borderId="0" xfId="0" applyNumberFormat="1" applyFill="1" applyBorder="1" applyAlignment="1">
      <alignment horizontal="center" vertical="top"/>
    </xf>
    <xf numFmtId="47" fontId="0" fillId="2" borderId="0" xfId="0" applyNumberFormat="1" applyFill="1" applyBorder="1" applyAlignment="1">
      <alignment horizontal="center" vertical="top"/>
    </xf>
    <xf numFmtId="47" fontId="0" fillId="2" borderId="7" xfId="0" applyNumberFormat="1" applyFill="1" applyBorder="1" applyAlignment="1">
      <alignment horizontal="center" vertical="top"/>
    </xf>
    <xf numFmtId="0" fontId="6" fillId="2" borderId="0" xfId="0" applyFont="1" applyFill="1"/>
    <xf numFmtId="0" fontId="1" fillId="2" borderId="0" xfId="0" applyFont="1" applyFill="1" applyBorder="1"/>
    <xf numFmtId="0" fontId="0" fillId="2" borderId="0" xfId="0" applyFont="1" applyFill="1"/>
    <xf numFmtId="0" fontId="1" fillId="2" borderId="0" xfId="0" applyFont="1" applyFill="1" applyBorder="1" applyAlignment="1">
      <alignment horizontal="left" vertical="top"/>
    </xf>
    <xf numFmtId="0" fontId="1" fillId="2" borderId="2" xfId="0" applyFont="1" applyFill="1" applyBorder="1" applyAlignment="1">
      <alignment horizontal="left" vertical="top"/>
    </xf>
    <xf numFmtId="0" fontId="0" fillId="2" borderId="0" xfId="0" applyFont="1" applyFill="1" applyBorder="1"/>
    <xf numFmtId="0" fontId="1" fillId="2" borderId="0" xfId="0" applyFont="1" applyFill="1" applyBorder="1" applyAlignment="1">
      <alignment horizontal="center"/>
    </xf>
    <xf numFmtId="0" fontId="6" fillId="2" borderId="0" xfId="0" applyFont="1" applyFill="1" applyBorder="1"/>
    <xf numFmtId="0" fontId="8" fillId="2" borderId="0" xfId="0" applyFont="1" applyFill="1"/>
    <xf numFmtId="0" fontId="0" fillId="2" borderId="9" xfId="0" applyFill="1" applyBorder="1" applyAlignment="1">
      <alignment vertical="top"/>
    </xf>
    <xf numFmtId="0" fontId="0" fillId="2" borderId="12" xfId="0" applyFill="1" applyBorder="1" applyAlignment="1">
      <alignment vertical="top"/>
    </xf>
    <xf numFmtId="0" fontId="0" fillId="2" borderId="16" xfId="0" applyFill="1" applyBorder="1" applyAlignment="1">
      <alignment horizontal="left" vertical="top" wrapText="1"/>
    </xf>
    <xf numFmtId="0" fontId="0" fillId="2" borderId="16" xfId="0" applyFill="1" applyBorder="1" applyAlignment="1">
      <alignment vertical="top" wrapText="1"/>
    </xf>
    <xf numFmtId="0" fontId="0" fillId="6" borderId="9" xfId="0" applyFill="1" applyBorder="1" applyAlignment="1">
      <alignment vertical="top"/>
    </xf>
    <xf numFmtId="0" fontId="0" fillId="6" borderId="12" xfId="0" applyFill="1" applyBorder="1" applyAlignment="1">
      <alignment vertical="top"/>
    </xf>
    <xf numFmtId="0" fontId="0" fillId="6" borderId="16" xfId="0" applyFill="1" applyBorder="1" applyAlignment="1">
      <alignment wrapText="1"/>
    </xf>
    <xf numFmtId="0" fontId="0" fillId="6" borderId="16" xfId="0" applyFill="1" applyBorder="1" applyAlignment="1">
      <alignment vertical="top" wrapText="1"/>
    </xf>
    <xf numFmtId="0" fontId="11" fillId="0" borderId="0" xfId="1" applyFont="1" applyAlignment="1">
      <alignment vertical="top"/>
    </xf>
    <xf numFmtId="0" fontId="10" fillId="0" borderId="0" xfId="1"/>
    <xf numFmtId="0" fontId="0" fillId="2" borderId="0" xfId="0" applyFill="1" applyAlignment="1">
      <alignment horizontal="left" vertical="top" wrapText="1"/>
    </xf>
    <xf numFmtId="0" fontId="1" fillId="2" borderId="0" xfId="0" applyFont="1" applyFill="1"/>
    <xf numFmtId="0" fontId="2" fillId="3" borderId="9" xfId="0" applyFont="1" applyFill="1" applyBorder="1" applyAlignment="1">
      <alignment horizontal="center" vertical="center" wrapText="1"/>
    </xf>
    <xf numFmtId="0" fontId="1" fillId="2" borderId="17" xfId="0" applyFont="1" applyFill="1" applyBorder="1"/>
    <xf numFmtId="0" fontId="0" fillId="2" borderId="2" xfId="0" applyFill="1" applyBorder="1" applyAlignment="1">
      <alignment horizontal="center" vertical="top"/>
    </xf>
    <xf numFmtId="164" fontId="0" fillId="2" borderId="5" xfId="0" applyNumberFormat="1" applyFill="1" applyBorder="1" applyAlignment="1">
      <alignment horizontal="center" vertical="top"/>
    </xf>
    <xf numFmtId="47" fontId="0" fillId="2" borderId="5" xfId="0" applyNumberFormat="1" applyFill="1" applyBorder="1" applyAlignment="1">
      <alignment horizontal="center" vertical="top"/>
    </xf>
    <xf numFmtId="0" fontId="0" fillId="5" borderId="0" xfId="0" applyFill="1" applyBorder="1" applyAlignment="1">
      <alignment horizontal="center" vertical="top"/>
    </xf>
    <xf numFmtId="10" fontId="0" fillId="5" borderId="0" xfId="0" applyNumberFormat="1" applyFill="1" applyBorder="1" applyAlignment="1">
      <alignment horizontal="center" vertical="top"/>
    </xf>
    <xf numFmtId="0" fontId="1" fillId="2" borderId="0" xfId="0" applyFont="1" applyFill="1" applyBorder="1" applyAlignment="1">
      <alignment horizontal="center" vertical="center"/>
    </xf>
    <xf numFmtId="0" fontId="3" fillId="5"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5" borderId="2" xfId="0" applyFill="1" applyBorder="1" applyAlignment="1">
      <alignment horizontal="center" vertical="top"/>
    </xf>
    <xf numFmtId="0" fontId="1" fillId="5" borderId="2" xfId="0" applyFont="1" applyFill="1" applyBorder="1" applyAlignment="1">
      <alignment horizontal="left" vertical="top"/>
    </xf>
    <xf numFmtId="0" fontId="0" fillId="5" borderId="0" xfId="0" applyFill="1" applyBorder="1" applyAlignment="1">
      <alignment horizontal="left" vertical="top" wrapText="1"/>
    </xf>
    <xf numFmtId="0" fontId="0" fillId="5" borderId="0" xfId="0" applyFill="1" applyBorder="1" applyAlignment="1">
      <alignment horizontal="left" vertical="top"/>
    </xf>
    <xf numFmtId="0" fontId="0" fillId="2" borderId="0" xfId="0" applyFill="1" applyBorder="1" applyAlignment="1">
      <alignment horizontal="left" vertical="top"/>
    </xf>
    <xf numFmtId="0" fontId="0" fillId="2" borderId="5" xfId="0" applyFill="1" applyBorder="1" applyAlignment="1">
      <alignment horizontal="left" vertical="top"/>
    </xf>
    <xf numFmtId="0" fontId="1" fillId="2" borderId="7" xfId="0" applyFont="1" applyFill="1" applyBorder="1" applyAlignment="1">
      <alignment horizontal="left" vertical="top"/>
    </xf>
    <xf numFmtId="0" fontId="0" fillId="2" borderId="0" xfId="0" applyFont="1" applyFill="1" applyBorder="1" applyAlignment="1">
      <alignment horizontal="center" vertical="top"/>
    </xf>
    <xf numFmtId="0" fontId="0" fillId="2" borderId="5" xfId="0" applyFont="1"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5" borderId="0" xfId="0" applyFont="1" applyFill="1" applyBorder="1" applyAlignment="1">
      <alignment horizontal="center" vertical="top"/>
    </xf>
    <xf numFmtId="0" fontId="0" fillId="5" borderId="3" xfId="0" quotePrefix="1" applyFill="1" applyBorder="1" applyAlignment="1">
      <alignment horizontal="left" vertical="top" wrapText="1"/>
    </xf>
    <xf numFmtId="0" fontId="0" fillId="5" borderId="0" xfId="0" quotePrefix="1" applyFill="1" applyBorder="1" applyAlignment="1">
      <alignment horizontal="left" vertical="top" wrapText="1"/>
    </xf>
    <xf numFmtId="0" fontId="1" fillId="5" borderId="0" xfId="0" applyFont="1" applyFill="1" applyBorder="1" applyAlignment="1">
      <alignment horizontal="left" vertical="top"/>
    </xf>
    <xf numFmtId="0" fontId="0" fillId="5" borderId="3" xfId="0" applyFont="1" applyFill="1" applyBorder="1" applyAlignment="1">
      <alignment horizontal="center" vertical="top"/>
    </xf>
    <xf numFmtId="0" fontId="1" fillId="2" borderId="19" xfId="0" applyFont="1" applyFill="1" applyBorder="1" applyAlignment="1">
      <alignment horizontal="left" vertical="top"/>
    </xf>
    <xf numFmtId="0" fontId="1" fillId="2" borderId="20" xfId="0" applyFont="1" applyFill="1" applyBorder="1" applyAlignment="1">
      <alignment horizontal="left" vertical="top"/>
    </xf>
    <xf numFmtId="0" fontId="0" fillId="2" borderId="19" xfId="0" applyFill="1" applyBorder="1" applyAlignment="1">
      <alignment horizontal="center" vertical="top"/>
    </xf>
    <xf numFmtId="164" fontId="0" fillId="2" borderId="14" xfId="0" applyNumberFormat="1" applyFill="1" applyBorder="1" applyAlignment="1">
      <alignment horizontal="center" vertical="top"/>
    </xf>
    <xf numFmtId="164" fontId="0" fillId="2" borderId="19" xfId="0" applyNumberFormat="1" applyFill="1" applyBorder="1" applyAlignment="1">
      <alignment horizontal="center" vertical="top"/>
    </xf>
    <xf numFmtId="47" fontId="0" fillId="2" borderId="19" xfId="0" applyNumberFormat="1" applyFill="1" applyBorder="1" applyAlignment="1">
      <alignment horizontal="center" vertical="top"/>
    </xf>
    <xf numFmtId="0" fontId="1" fillId="2" borderId="5" xfId="0" applyFont="1" applyFill="1" applyBorder="1" applyAlignment="1">
      <alignment horizontal="left" vertical="top"/>
    </xf>
    <xf numFmtId="0" fontId="0" fillId="2" borderId="5" xfId="0" applyFont="1" applyFill="1" applyBorder="1" applyAlignment="1">
      <alignment horizontal="center" vertical="top" wrapText="1"/>
    </xf>
    <xf numFmtId="164" fontId="0" fillId="2" borderId="6" xfId="0" applyNumberFormat="1" applyFill="1" applyBorder="1" applyAlignment="1">
      <alignment horizontal="center" vertical="top"/>
    </xf>
    <xf numFmtId="1" fontId="0" fillId="2" borderId="20" xfId="0" applyNumberFormat="1" applyFill="1" applyBorder="1" applyAlignment="1">
      <alignment horizontal="center" vertical="top"/>
    </xf>
    <xf numFmtId="0" fontId="1" fillId="2" borderId="6" xfId="0" applyFont="1" applyFill="1" applyBorder="1" applyAlignment="1">
      <alignment horizontal="center"/>
    </xf>
    <xf numFmtId="0" fontId="6" fillId="2" borderId="4" xfId="0" applyFont="1" applyFill="1" applyBorder="1"/>
    <xf numFmtId="0" fontId="1" fillId="2" borderId="5" xfId="0" applyFont="1" applyFill="1" applyBorder="1" applyAlignment="1">
      <alignment horizontal="center" vertical="top"/>
    </xf>
    <xf numFmtId="0" fontId="6" fillId="2" borderId="18" xfId="0" applyFont="1" applyFill="1" applyBorder="1"/>
    <xf numFmtId="0" fontId="1" fillId="2" borderId="3" xfId="0" applyFont="1" applyFill="1" applyBorder="1" applyAlignment="1">
      <alignment horizontal="center" vertical="top"/>
    </xf>
    <xf numFmtId="0" fontId="0" fillId="2" borderId="19" xfId="0" applyFill="1" applyBorder="1" applyAlignment="1">
      <alignment horizontal="left" vertical="top" wrapText="1"/>
    </xf>
    <xf numFmtId="164" fontId="0" fillId="2" borderId="2" xfId="0" applyNumberFormat="1" applyFill="1" applyBorder="1" applyAlignment="1">
      <alignment horizontal="center" vertical="top"/>
    </xf>
    <xf numFmtId="0" fontId="0" fillId="2" borderId="19" xfId="0" applyFill="1" applyBorder="1" applyAlignment="1">
      <alignment horizontal="center" vertical="top" wrapText="1"/>
    </xf>
    <xf numFmtId="0" fontId="0" fillId="2" borderId="6" xfId="0" applyFill="1" applyBorder="1" applyAlignment="1">
      <alignment horizontal="center" vertical="top"/>
    </xf>
    <xf numFmtId="0" fontId="0" fillId="5" borderId="0" xfId="0" applyFill="1" applyBorder="1" applyAlignment="1">
      <alignment horizontal="center" vertical="top" wrapText="1"/>
    </xf>
    <xf numFmtId="0" fontId="0" fillId="2" borderId="0" xfId="0" quotePrefix="1" applyFill="1" applyBorder="1" applyAlignment="1">
      <alignment horizontal="left" vertical="top" wrapText="1"/>
    </xf>
    <xf numFmtId="0" fontId="0" fillId="2" borderId="0" xfId="0" applyFill="1" applyAlignment="1">
      <alignment vertical="top"/>
    </xf>
    <xf numFmtId="0" fontId="0" fillId="2" borderId="10" xfId="0" applyFill="1" applyBorder="1" applyAlignment="1">
      <alignment vertical="top"/>
    </xf>
    <xf numFmtId="0" fontId="0" fillId="5" borderId="2" xfId="0" applyFill="1" applyBorder="1" applyAlignment="1">
      <alignment vertical="top"/>
    </xf>
    <xf numFmtId="0" fontId="0" fillId="5" borderId="7" xfId="0" applyFill="1" applyBorder="1" applyAlignment="1">
      <alignment vertical="top"/>
    </xf>
    <xf numFmtId="0" fontId="1" fillId="2" borderId="6" xfId="0" applyFont="1" applyFill="1" applyBorder="1" applyAlignment="1">
      <alignment horizontal="center" vertical="top"/>
    </xf>
    <xf numFmtId="0" fontId="0" fillId="2" borderId="0" xfId="0" applyFill="1" applyBorder="1" applyAlignment="1">
      <alignment vertical="top"/>
    </xf>
    <xf numFmtId="0" fontId="1" fillId="2" borderId="0" xfId="0" applyFont="1" applyFill="1" applyBorder="1" applyAlignment="1">
      <alignment horizontal="center" vertical="top"/>
    </xf>
    <xf numFmtId="0" fontId="1" fillId="2" borderId="1" xfId="0" quotePrefix="1" applyFont="1" applyFill="1" applyBorder="1" applyAlignment="1">
      <alignment horizontal="center" vertical="center" wrapText="1"/>
    </xf>
    <xf numFmtId="0" fontId="9" fillId="2" borderId="15" xfId="0" applyFont="1" applyFill="1" applyBorder="1" applyAlignment="1">
      <alignment horizontal="left" wrapText="1"/>
    </xf>
    <xf numFmtId="0" fontId="9" fillId="2" borderId="0" xfId="0" applyFont="1" applyFill="1" applyBorder="1" applyAlignment="1">
      <alignment horizontal="left" wrapText="1"/>
    </xf>
    <xf numFmtId="0" fontId="0" fillId="2" borderId="18" xfId="0" applyFill="1" applyBorder="1" applyAlignment="1">
      <alignment horizontal="center" vertical="top" wrapText="1"/>
    </xf>
    <xf numFmtId="0" fontId="0" fillId="2" borderId="4" xfId="0" applyFill="1" applyBorder="1" applyAlignment="1">
      <alignment horizontal="center" vertical="top" wrapText="1"/>
    </xf>
    <xf numFmtId="0" fontId="0" fillId="2" borderId="8" xfId="0" applyFill="1" applyBorder="1" applyAlignment="1">
      <alignment horizontal="center" vertical="top" wrapText="1"/>
    </xf>
    <xf numFmtId="0" fontId="0" fillId="2" borderId="14" xfId="0" applyFill="1" applyBorder="1" applyAlignment="1">
      <alignment horizontal="center" vertical="top" wrapText="1"/>
    </xf>
    <xf numFmtId="0" fontId="0" fillId="2" borderId="6" xfId="0" applyFill="1" applyBorder="1" applyAlignment="1">
      <alignment horizontal="center" vertical="top" wrapText="1"/>
    </xf>
    <xf numFmtId="0" fontId="0" fillId="2" borderId="0" xfId="0" applyFill="1" applyBorder="1" applyAlignment="1">
      <alignment horizontal="center" wrapText="1"/>
    </xf>
    <xf numFmtId="0" fontId="0" fillId="2" borderId="0" xfId="0" applyFill="1" applyBorder="1" applyAlignment="1">
      <alignment horizontal="center" vertical="top"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0" xfId="0" applyFont="1" applyFill="1" applyBorder="1" applyAlignment="1">
      <alignment horizontal="center" wrapText="1"/>
    </xf>
    <xf numFmtId="0" fontId="2" fillId="5" borderId="0" xfId="0" applyFont="1" applyFill="1" applyBorder="1" applyAlignment="1">
      <alignment horizontal="center"/>
    </xf>
    <xf numFmtId="0" fontId="2" fillId="5" borderId="3" xfId="0" applyFont="1" applyFill="1" applyBorder="1" applyAlignment="1">
      <alignment horizontal="center"/>
    </xf>
    <xf numFmtId="0" fontId="2" fillId="5" borderId="2" xfId="0" applyFont="1" applyFill="1" applyBorder="1" applyAlignment="1">
      <alignment horizontal="center"/>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 fillId="4" borderId="1" xfId="0" quotePrefix="1" applyFont="1" applyFill="1" applyBorder="1" applyAlignment="1" applyProtection="1">
      <alignment horizontal="center" vertical="center"/>
      <protection locked="0"/>
    </xf>
    <xf numFmtId="0" fontId="1" fillId="4" borderId="1" xfId="0" quotePrefix="1" applyFont="1" applyFill="1" applyBorder="1" applyAlignment="1" applyProtection="1">
      <alignment horizontal="center" vertical="center" wrapText="1"/>
      <protection locked="0"/>
    </xf>
  </cellXfs>
  <cellStyles count="2">
    <cellStyle name="Link" xfId="1" builtinId="8"/>
    <cellStyle name="Normal" xfId="0" builtinId="0"/>
  </cellStyles>
  <dxfs count="0"/>
  <tableStyles count="0" defaultTableStyle="TableStyleMedium2" defaultPivotStyle="PivotStyleLight16"/>
  <colors>
    <mruColors>
      <color rgb="FFF0EEE9"/>
      <color rgb="FFE7A436"/>
      <color rgb="FF14BE98"/>
      <color rgb="FF8BC1D9"/>
      <color rgb="FF409C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84505</xdr:colOff>
      <xdr:row>0</xdr:row>
      <xdr:rowOff>86885</xdr:rowOff>
    </xdr:from>
    <xdr:to>
      <xdr:col>0</xdr:col>
      <xdr:colOff>3544522</xdr:colOff>
      <xdr:row>1</xdr:row>
      <xdr:rowOff>522972</xdr:rowOff>
    </xdr:to>
    <xdr:grpSp>
      <xdr:nvGrpSpPr>
        <xdr:cNvPr id="2" name="Gruppe 1">
          <a:extLst>
            <a:ext uri="{FF2B5EF4-FFF2-40B4-BE49-F238E27FC236}">
              <a16:creationId xmlns:a16="http://schemas.microsoft.com/office/drawing/2014/main" id="{9DFDA690-A319-4001-81E4-B7B5C79CA2C5}"/>
            </a:ext>
          </a:extLst>
        </xdr:cNvPr>
        <xdr:cNvGrpSpPr/>
      </xdr:nvGrpSpPr>
      <xdr:grpSpPr>
        <a:xfrm>
          <a:off x="84505" y="86885"/>
          <a:ext cx="3460017" cy="817087"/>
          <a:chOff x="55930" y="45610"/>
          <a:chExt cx="3456842" cy="830764"/>
        </a:xfrm>
      </xdr:grpSpPr>
      <xdr:pic>
        <xdr:nvPicPr>
          <xdr:cNvPr id="6" name="Billede 5">
            <a:extLst>
              <a:ext uri="{FF2B5EF4-FFF2-40B4-BE49-F238E27FC236}">
                <a16:creationId xmlns:a16="http://schemas.microsoft.com/office/drawing/2014/main" id="{EC9A49CD-5659-4DA0-95AB-80DA29303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Billede 8">
            <a:extLst>
              <a:ext uri="{FF2B5EF4-FFF2-40B4-BE49-F238E27FC236}">
                <a16:creationId xmlns:a16="http://schemas.microsoft.com/office/drawing/2014/main" id="{A059AA34-0984-4B6B-9B4B-D5801441F8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76200</xdr:rowOff>
    </xdr:from>
    <xdr:to>
      <xdr:col>6</xdr:col>
      <xdr:colOff>303133</xdr:colOff>
      <xdr:row>3</xdr:row>
      <xdr:rowOff>48407</xdr:rowOff>
    </xdr:to>
    <xdr:grpSp>
      <xdr:nvGrpSpPr>
        <xdr:cNvPr id="2" name="Gruppe 1">
          <a:extLst>
            <a:ext uri="{FF2B5EF4-FFF2-40B4-BE49-F238E27FC236}">
              <a16:creationId xmlns:a16="http://schemas.microsoft.com/office/drawing/2014/main" id="{64EBEF2F-117A-4584-BCF9-0139B9B88C3D}"/>
            </a:ext>
          </a:extLst>
        </xdr:cNvPr>
        <xdr:cNvGrpSpPr/>
      </xdr:nvGrpSpPr>
      <xdr:grpSpPr>
        <a:xfrm>
          <a:off x="57150" y="76200"/>
          <a:ext cx="3865483" cy="838982"/>
          <a:chOff x="55930" y="45610"/>
          <a:chExt cx="3456842" cy="830764"/>
        </a:xfrm>
      </xdr:grpSpPr>
      <xdr:pic>
        <xdr:nvPicPr>
          <xdr:cNvPr id="3" name="Billede 2">
            <a:extLst>
              <a:ext uri="{FF2B5EF4-FFF2-40B4-BE49-F238E27FC236}">
                <a16:creationId xmlns:a16="http://schemas.microsoft.com/office/drawing/2014/main" id="{01AD888B-1A9B-401C-83CA-83FFC960E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7553EC4C-DFF0-44DC-9DAE-01FB48BA31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5734</xdr:colOff>
      <xdr:row>1</xdr:row>
      <xdr:rowOff>829134</xdr:rowOff>
    </xdr:from>
    <xdr:to>
      <xdr:col>18</xdr:col>
      <xdr:colOff>638737</xdr:colOff>
      <xdr:row>3</xdr:row>
      <xdr:rowOff>17238</xdr:rowOff>
    </xdr:to>
    <xdr:sp macro="" textlink="">
      <xdr:nvSpPr>
        <xdr:cNvPr id="2" name="Pil: bøjet 1">
          <a:extLst>
            <a:ext uri="{FF2B5EF4-FFF2-40B4-BE49-F238E27FC236}">
              <a16:creationId xmlns:a16="http://schemas.microsoft.com/office/drawing/2014/main" id="{9B37B80A-D07F-480E-B40E-9641470EC0BF}"/>
            </a:ext>
          </a:extLst>
        </xdr:cNvPr>
        <xdr:cNvSpPr/>
      </xdr:nvSpPr>
      <xdr:spPr>
        <a:xfrm rot="5400000">
          <a:off x="8829196" y="-6946578"/>
          <a:ext cx="578754" cy="16930278"/>
        </a:xfrm>
        <a:prstGeom prst="bentArrow">
          <a:avLst>
            <a:gd name="adj1" fmla="val 42208"/>
            <a:gd name="adj2" fmla="val 25000"/>
            <a:gd name="adj3" fmla="val 44512"/>
            <a:gd name="adj4" fmla="val 55488"/>
          </a:avLst>
        </a:prstGeom>
        <a:solidFill>
          <a:srgbClr val="409CC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tx1"/>
            </a:solidFill>
          </a:endParaRPr>
        </a:p>
      </xdr:txBody>
    </xdr:sp>
    <xdr:clientData/>
  </xdr:twoCellAnchor>
  <xdr:oneCellAnchor>
    <xdr:from>
      <xdr:col>2</xdr:col>
      <xdr:colOff>384174</xdr:colOff>
      <xdr:row>2</xdr:row>
      <xdr:rowOff>0</xdr:rowOff>
    </xdr:from>
    <xdr:ext cx="5598390" cy="280205"/>
    <xdr:sp macro="" textlink="">
      <xdr:nvSpPr>
        <xdr:cNvPr id="3" name="Tekstfelt 2">
          <a:extLst>
            <a:ext uri="{FF2B5EF4-FFF2-40B4-BE49-F238E27FC236}">
              <a16:creationId xmlns:a16="http://schemas.microsoft.com/office/drawing/2014/main" id="{52EC84EE-D76B-4227-AA64-13D89294E849}"/>
            </a:ext>
          </a:extLst>
        </xdr:cNvPr>
        <xdr:cNvSpPr txBox="1"/>
      </xdr:nvSpPr>
      <xdr:spPr>
        <a:xfrm>
          <a:off x="1727199" y="1238250"/>
          <a:ext cx="55983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200" b="1">
              <a:solidFill>
                <a:schemeClr val="bg1"/>
              </a:solidFill>
            </a:rPr>
            <a:t>Udfyld </a:t>
          </a:r>
          <a:r>
            <a:rPr lang="da-DK" sz="1200" b="1" baseline="0">
              <a:solidFill>
                <a:schemeClr val="bg1"/>
              </a:solidFill>
            </a:rPr>
            <a:t>EFFEKT</a:t>
          </a:r>
          <a:r>
            <a:rPr lang="da-DK" sz="1200" b="1" baseline="-25000">
              <a:solidFill>
                <a:schemeClr val="bg1"/>
              </a:solidFill>
            </a:rPr>
            <a:t>maks</a:t>
          </a:r>
          <a:r>
            <a:rPr lang="da-DK" sz="1200" b="1" baseline="0">
              <a:solidFill>
                <a:schemeClr val="bg1"/>
              </a:solidFill>
            </a:rPr>
            <a:t> for din første trappetest ude til højre</a:t>
          </a:r>
        </a:p>
      </xdr:txBody>
    </xdr:sp>
    <xdr:clientData/>
  </xdr:oneCellAnchor>
  <xdr:twoCellAnchor>
    <xdr:from>
      <xdr:col>0</xdr:col>
      <xdr:colOff>83820</xdr:colOff>
      <xdr:row>0</xdr:row>
      <xdr:rowOff>83820</xdr:rowOff>
    </xdr:from>
    <xdr:to>
      <xdr:col>4</xdr:col>
      <xdr:colOff>997323</xdr:colOff>
      <xdr:row>1</xdr:row>
      <xdr:rowOff>494214</xdr:rowOff>
    </xdr:to>
    <xdr:grpSp>
      <xdr:nvGrpSpPr>
        <xdr:cNvPr id="4" name="Gruppe 3">
          <a:extLst>
            <a:ext uri="{FF2B5EF4-FFF2-40B4-BE49-F238E27FC236}">
              <a16:creationId xmlns:a16="http://schemas.microsoft.com/office/drawing/2014/main" id="{F75BB375-1161-49C8-B377-C3AAA93B827B}"/>
            </a:ext>
          </a:extLst>
        </xdr:cNvPr>
        <xdr:cNvGrpSpPr/>
      </xdr:nvGrpSpPr>
      <xdr:grpSpPr>
        <a:xfrm>
          <a:off x="83820" y="83820"/>
          <a:ext cx="4211406" cy="809829"/>
          <a:chOff x="55930" y="45610"/>
          <a:chExt cx="3456842" cy="830764"/>
        </a:xfrm>
      </xdr:grpSpPr>
      <xdr:pic>
        <xdr:nvPicPr>
          <xdr:cNvPr id="5" name="Billede 4">
            <a:extLst>
              <a:ext uri="{FF2B5EF4-FFF2-40B4-BE49-F238E27FC236}">
                <a16:creationId xmlns:a16="http://schemas.microsoft.com/office/drawing/2014/main" id="{8438802B-D747-442C-A238-7D84B688E8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Billede 5">
            <a:extLst>
              <a:ext uri="{FF2B5EF4-FFF2-40B4-BE49-F238E27FC236}">
                <a16:creationId xmlns:a16="http://schemas.microsoft.com/office/drawing/2014/main" id="{318263D3-1EF1-42F5-9631-58B6DDEB8E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TLg9F25KEv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youtu.be/piK8_nJSUI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9BF8A-89A6-4F02-9F9B-FA6B0E98B8E8}">
  <dimension ref="A1:N15"/>
  <sheetViews>
    <sheetView zoomScaleNormal="100" workbookViewId="0">
      <selection activeCell="H9" sqref="H9"/>
    </sheetView>
  </sheetViews>
  <sheetFormatPr defaultColWidth="8.7109375" defaultRowHeight="15" x14ac:dyDescent="0.25"/>
  <cols>
    <col min="1" max="1" width="79.28515625" style="1" customWidth="1"/>
    <col min="2" max="16384" width="8.7109375" style="1"/>
  </cols>
  <sheetData>
    <row r="1" spans="1:14" ht="30.4" customHeight="1" x14ac:dyDescent="0.25"/>
    <row r="2" spans="1:14" ht="50.65" customHeight="1" x14ac:dyDescent="0.25"/>
    <row r="3" spans="1:14" ht="21" x14ac:dyDescent="0.35">
      <c r="A3" s="3" t="s">
        <v>8</v>
      </c>
    </row>
    <row r="4" spans="1:14" ht="135" x14ac:dyDescent="0.25">
      <c r="A4" s="4" t="s">
        <v>9</v>
      </c>
    </row>
    <row r="6" spans="1:14" ht="21" x14ac:dyDescent="0.35">
      <c r="A6" s="3" t="s">
        <v>6</v>
      </c>
    </row>
    <row r="7" spans="1:14" ht="33" x14ac:dyDescent="0.35">
      <c r="A7" s="5" t="s">
        <v>70</v>
      </c>
    </row>
    <row r="8" spans="1:14" ht="4.5" customHeight="1" x14ac:dyDescent="0.25"/>
    <row r="9" spans="1:14" ht="30" x14ac:dyDescent="0.25">
      <c r="A9" s="4" t="s">
        <v>71</v>
      </c>
    </row>
    <row r="11" spans="1:14" ht="21" x14ac:dyDescent="0.35">
      <c r="A11" s="3" t="s">
        <v>7</v>
      </c>
    </row>
    <row r="12" spans="1:14" ht="87" customHeight="1" x14ac:dyDescent="0.25">
      <c r="A12" s="6" t="s">
        <v>72</v>
      </c>
      <c r="N12"/>
    </row>
    <row r="13" spans="1:14" ht="21" x14ac:dyDescent="0.35">
      <c r="A13" s="3"/>
    </row>
    <row r="14" spans="1:14" ht="21" x14ac:dyDescent="0.35">
      <c r="A14" s="3" t="s">
        <v>76</v>
      </c>
    </row>
    <row r="15" spans="1:14" x14ac:dyDescent="0.25">
      <c r="A15" s="49" t="s">
        <v>75</v>
      </c>
    </row>
  </sheetData>
  <hyperlinks>
    <hyperlink ref="A15" r:id="rId1" xr:uid="{9DDD2A47-E078-4B9F-806A-271650BF30D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0137-8FCC-42C3-AA77-AD98B9E30816}">
  <dimension ref="A1:H19"/>
  <sheetViews>
    <sheetView workbookViewId="0">
      <selection activeCell="H6" sqref="H4:H6"/>
    </sheetView>
  </sheetViews>
  <sheetFormatPr defaultColWidth="8.7109375" defaultRowHeight="15" x14ac:dyDescent="0.25"/>
  <cols>
    <col min="1" max="1" width="10.7109375" style="1" customWidth="1"/>
    <col min="2" max="7" width="8.7109375" style="1"/>
    <col min="8" max="8" width="79.28515625" style="1" customWidth="1"/>
    <col min="9" max="16384" width="8.7109375" style="1"/>
  </cols>
  <sheetData>
    <row r="1" spans="1:8" ht="38.65" customHeight="1" x14ac:dyDescent="0.25"/>
    <row r="4" spans="1:8" ht="23.25" x14ac:dyDescent="0.35">
      <c r="A4" s="39" t="s">
        <v>35</v>
      </c>
      <c r="H4" s="39" t="s">
        <v>73</v>
      </c>
    </row>
    <row r="6" spans="1:8" ht="73.5" customHeight="1" x14ac:dyDescent="0.3">
      <c r="A6" s="107" t="s">
        <v>69</v>
      </c>
      <c r="B6" s="108"/>
      <c r="C6" s="108"/>
      <c r="D6" s="108"/>
      <c r="E6" s="108"/>
      <c r="F6" s="108"/>
      <c r="H6" s="48" t="s">
        <v>74</v>
      </c>
    </row>
    <row r="8" spans="1:8" ht="18.75" x14ac:dyDescent="0.3">
      <c r="A8" s="31" t="s">
        <v>0</v>
      </c>
      <c r="B8" s="31"/>
      <c r="C8" s="31"/>
      <c r="D8" s="31"/>
      <c r="E8" s="31"/>
      <c r="F8" s="31"/>
      <c r="G8" s="31"/>
      <c r="H8" s="31"/>
    </row>
    <row r="9" spans="1:8" ht="19.5" thickBot="1" x14ac:dyDescent="0.35">
      <c r="A9" s="31" t="s">
        <v>36</v>
      </c>
      <c r="B9" s="31" t="s">
        <v>57</v>
      </c>
      <c r="C9" s="31"/>
      <c r="D9" s="31"/>
      <c r="E9" s="31"/>
      <c r="F9" s="31"/>
      <c r="G9" s="31"/>
      <c r="H9" s="31" t="s">
        <v>58</v>
      </c>
    </row>
    <row r="10" spans="1:8" ht="30.4" customHeight="1" thickBot="1" x14ac:dyDescent="0.3">
      <c r="A10" s="44" t="s">
        <v>38</v>
      </c>
      <c r="B10" s="45" t="s">
        <v>41</v>
      </c>
      <c r="C10" s="45"/>
      <c r="D10" s="45"/>
      <c r="E10" s="45"/>
      <c r="F10" s="45"/>
      <c r="G10" s="45"/>
      <c r="H10" s="46" t="s">
        <v>59</v>
      </c>
    </row>
    <row r="11" spans="1:8" ht="30.4" customHeight="1" thickBot="1" x14ac:dyDescent="0.3">
      <c r="A11" s="40" t="s">
        <v>39</v>
      </c>
      <c r="B11" s="41" t="s">
        <v>42</v>
      </c>
      <c r="C11" s="41"/>
      <c r="D11" s="41"/>
      <c r="E11" s="41"/>
      <c r="F11" s="41"/>
      <c r="G11" s="41"/>
      <c r="H11" s="42" t="s">
        <v>60</v>
      </c>
    </row>
    <row r="12" spans="1:8" ht="30.4" customHeight="1" thickBot="1" x14ac:dyDescent="0.3">
      <c r="A12" s="44" t="s">
        <v>37</v>
      </c>
      <c r="B12" s="45" t="s">
        <v>43</v>
      </c>
      <c r="C12" s="45"/>
      <c r="D12" s="45"/>
      <c r="E12" s="45"/>
      <c r="F12" s="45"/>
      <c r="G12" s="45"/>
      <c r="H12" s="47" t="s">
        <v>61</v>
      </c>
    </row>
    <row r="13" spans="1:8" ht="30.4" customHeight="1" thickBot="1" x14ac:dyDescent="0.3">
      <c r="A13" s="40" t="s">
        <v>40</v>
      </c>
      <c r="B13" s="41" t="s">
        <v>44</v>
      </c>
      <c r="C13" s="41"/>
      <c r="D13" s="41"/>
      <c r="E13" s="41"/>
      <c r="F13" s="41"/>
      <c r="G13" s="41"/>
      <c r="H13" s="43" t="s">
        <v>62</v>
      </c>
    </row>
    <row r="14" spans="1:8" ht="30.4" customHeight="1" thickBot="1" x14ac:dyDescent="0.3">
      <c r="A14" s="44" t="s">
        <v>45</v>
      </c>
      <c r="B14" s="45" t="s">
        <v>46</v>
      </c>
      <c r="C14" s="45"/>
      <c r="D14" s="45"/>
      <c r="E14" s="45"/>
      <c r="F14" s="45"/>
      <c r="G14" s="45"/>
      <c r="H14" s="47" t="s">
        <v>63</v>
      </c>
    </row>
    <row r="15" spans="1:8" ht="30.4" customHeight="1" thickBot="1" x14ac:dyDescent="0.3">
      <c r="A15" s="40" t="s">
        <v>47</v>
      </c>
      <c r="B15" s="41" t="s">
        <v>48</v>
      </c>
      <c r="C15" s="41"/>
      <c r="D15" s="41"/>
      <c r="E15" s="41"/>
      <c r="F15" s="41"/>
      <c r="G15" s="41"/>
      <c r="H15" s="43" t="s">
        <v>64</v>
      </c>
    </row>
    <row r="16" spans="1:8" ht="30.4" customHeight="1" thickBot="1" x14ac:dyDescent="0.3">
      <c r="A16" s="44" t="s">
        <v>49</v>
      </c>
      <c r="B16" s="45" t="s">
        <v>50</v>
      </c>
      <c r="C16" s="45"/>
      <c r="D16" s="45"/>
      <c r="E16" s="45"/>
      <c r="F16" s="45"/>
      <c r="G16" s="45"/>
      <c r="H16" s="47" t="s">
        <v>65</v>
      </c>
    </row>
    <row r="17" spans="1:8" ht="30.4" customHeight="1" thickBot="1" x14ac:dyDescent="0.3">
      <c r="A17" s="40" t="s">
        <v>52</v>
      </c>
      <c r="B17" s="41" t="s">
        <v>51</v>
      </c>
      <c r="C17" s="41"/>
      <c r="D17" s="41"/>
      <c r="E17" s="41"/>
      <c r="F17" s="41"/>
      <c r="G17" s="41"/>
      <c r="H17" s="43" t="s">
        <v>66</v>
      </c>
    </row>
    <row r="18" spans="1:8" ht="30.4" customHeight="1" thickBot="1" x14ac:dyDescent="0.3">
      <c r="A18" s="44" t="s">
        <v>53</v>
      </c>
      <c r="B18" s="45" t="s">
        <v>54</v>
      </c>
      <c r="C18" s="45"/>
      <c r="D18" s="45"/>
      <c r="E18" s="45"/>
      <c r="F18" s="45"/>
      <c r="G18" s="45"/>
      <c r="H18" s="47" t="s">
        <v>67</v>
      </c>
    </row>
    <row r="19" spans="1:8" ht="30.4" customHeight="1" thickBot="1" x14ac:dyDescent="0.3">
      <c r="A19" s="40" t="s">
        <v>55</v>
      </c>
      <c r="B19" s="41" t="s">
        <v>56</v>
      </c>
      <c r="C19" s="41"/>
      <c r="D19" s="41"/>
      <c r="E19" s="41"/>
      <c r="F19" s="41"/>
      <c r="G19" s="41"/>
      <c r="H19" s="43" t="s">
        <v>68</v>
      </c>
    </row>
  </sheetData>
  <mergeCells count="1">
    <mergeCell ref="A6:F6"/>
  </mergeCells>
  <hyperlinks>
    <hyperlink ref="H6" r:id="rId1" xr:uid="{3104B6B1-06E9-4E01-9C41-AE0686AAD756}"/>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117D-F9A1-431C-8F02-247D87F0D568}">
  <dimension ref="A1:X99"/>
  <sheetViews>
    <sheetView tabSelected="1" topLeftCell="E1" zoomScale="93" zoomScaleNormal="85" workbookViewId="0">
      <selection activeCell="P2" sqref="P2"/>
    </sheetView>
  </sheetViews>
  <sheetFormatPr defaultColWidth="8.7109375" defaultRowHeight="15" x14ac:dyDescent="0.25"/>
  <cols>
    <col min="1" max="1" width="9.7109375" style="1" customWidth="1"/>
    <col min="2" max="2" width="10.85546875" style="1" bestFit="1" customWidth="1"/>
    <col min="3" max="3" width="5.7109375" style="99" bestFit="1" customWidth="1"/>
    <col min="4" max="4" width="23.140625" style="1" bestFit="1" customWidth="1"/>
    <col min="5" max="5" width="42.7109375" style="1" bestFit="1" customWidth="1"/>
    <col min="6" max="6" width="11.7109375" style="11" bestFit="1" customWidth="1"/>
    <col min="7" max="7" width="30" style="1" bestFit="1" customWidth="1"/>
    <col min="8" max="8" width="6.140625" style="1" bestFit="1" customWidth="1"/>
    <col min="9" max="9" width="2.42578125" style="1" bestFit="1" customWidth="1"/>
    <col min="10" max="10" width="7.140625" style="1" bestFit="1" customWidth="1"/>
    <col min="11" max="11" width="14.28515625" style="1" bestFit="1" customWidth="1"/>
    <col min="12" max="12" width="14.28515625" style="1" customWidth="1"/>
    <col min="13" max="13" width="9" style="1" bestFit="1" customWidth="1"/>
    <col min="14" max="14" width="2.28515625" style="1" customWidth="1"/>
    <col min="15" max="15" width="9" style="1" bestFit="1" customWidth="1"/>
    <col min="16" max="16" width="67.42578125" style="1" customWidth="1"/>
    <col min="17" max="17" width="0.5703125" style="1" customWidth="1"/>
    <col min="18" max="18" width="13.7109375" style="1" customWidth="1"/>
    <col min="19" max="19" width="14.28515625" style="1" bestFit="1" customWidth="1"/>
    <col min="20" max="20" width="12.5703125" style="1" customWidth="1"/>
    <col min="21" max="21" width="11.28515625" style="1" customWidth="1"/>
    <col min="22" max="16384" width="8.7109375" style="1"/>
  </cols>
  <sheetData>
    <row r="1" spans="1:24" ht="31.9" customHeight="1" x14ac:dyDescent="0.25"/>
    <row r="2" spans="1:24" ht="66" customHeight="1" thickBot="1" x14ac:dyDescent="0.3">
      <c r="F2" s="1"/>
    </row>
    <row r="3" spans="1:24" ht="43.5" customHeight="1" thickBot="1" x14ac:dyDescent="0.35">
      <c r="A3" s="52" t="s">
        <v>31</v>
      </c>
      <c r="B3" s="53"/>
      <c r="C3" s="100"/>
      <c r="D3" s="116" t="s">
        <v>29</v>
      </c>
      <c r="E3" s="117"/>
      <c r="F3" s="117"/>
      <c r="G3" s="118"/>
      <c r="H3" s="12"/>
      <c r="I3" s="13"/>
      <c r="J3" s="13"/>
      <c r="K3" s="13"/>
      <c r="L3" s="13"/>
      <c r="M3" s="13"/>
      <c r="N3" s="13"/>
      <c r="O3" s="13"/>
      <c r="P3" s="14"/>
      <c r="Q3" s="2"/>
      <c r="R3" s="89" t="s">
        <v>108</v>
      </c>
    </row>
    <row r="4" spans="1:24" ht="21" x14ac:dyDescent="0.35">
      <c r="A4" s="17"/>
      <c r="B4" s="17"/>
      <c r="C4" s="101"/>
      <c r="D4" s="119" t="s">
        <v>27</v>
      </c>
      <c r="E4" s="119"/>
      <c r="F4" s="119"/>
      <c r="G4" s="119"/>
      <c r="H4" s="120" t="s">
        <v>1</v>
      </c>
      <c r="I4" s="119"/>
      <c r="J4" s="119"/>
      <c r="K4" s="119"/>
      <c r="L4" s="119"/>
      <c r="M4" s="119"/>
      <c r="N4" s="119"/>
      <c r="O4" s="121"/>
      <c r="P4" s="17"/>
      <c r="Q4" s="2"/>
      <c r="R4" s="88" t="s">
        <v>77</v>
      </c>
      <c r="S4" s="23" t="s">
        <v>33</v>
      </c>
      <c r="T4" s="23" t="s">
        <v>78</v>
      </c>
      <c r="U4" s="51" t="s">
        <v>79</v>
      </c>
    </row>
    <row r="5" spans="1:24" ht="28.9" customHeight="1" x14ac:dyDescent="0.35">
      <c r="A5" s="18"/>
      <c r="B5" s="18"/>
      <c r="C5" s="102"/>
      <c r="D5" s="19" t="s">
        <v>32</v>
      </c>
      <c r="E5" s="20" t="s">
        <v>12</v>
      </c>
      <c r="F5" s="20" t="s">
        <v>13</v>
      </c>
      <c r="G5" s="20" t="s">
        <v>11</v>
      </c>
      <c r="H5" s="122" t="s">
        <v>22</v>
      </c>
      <c r="I5" s="123"/>
      <c r="J5" s="123"/>
      <c r="K5" s="60" t="s">
        <v>2</v>
      </c>
      <c r="L5" s="60" t="s">
        <v>3</v>
      </c>
      <c r="M5" s="123" t="s">
        <v>4</v>
      </c>
      <c r="N5" s="123"/>
      <c r="O5" s="124"/>
      <c r="P5" s="22" t="s">
        <v>0</v>
      </c>
      <c r="Q5" s="2"/>
      <c r="R5" s="125">
        <v>0</v>
      </c>
      <c r="S5" s="125">
        <v>0</v>
      </c>
      <c r="T5" s="125">
        <v>0</v>
      </c>
      <c r="U5" s="106">
        <f>R5-T5</f>
        <v>0</v>
      </c>
      <c r="V5" s="4"/>
      <c r="W5" s="4"/>
    </row>
    <row r="6" spans="1:24" ht="30" x14ac:dyDescent="0.3">
      <c r="A6" s="31"/>
      <c r="B6" s="78" t="s">
        <v>88</v>
      </c>
      <c r="C6" s="79" t="s">
        <v>5</v>
      </c>
      <c r="D6" s="80" t="s">
        <v>30</v>
      </c>
      <c r="E6" s="95" t="s">
        <v>122</v>
      </c>
      <c r="F6" s="80" t="s">
        <v>28</v>
      </c>
      <c r="G6" s="80" t="s">
        <v>116</v>
      </c>
      <c r="H6" s="81">
        <v>0.95</v>
      </c>
      <c r="I6" s="82" t="s">
        <v>34</v>
      </c>
      <c r="J6" s="82">
        <v>1</v>
      </c>
      <c r="K6" s="9" t="s">
        <v>87</v>
      </c>
      <c r="L6" s="9" t="s">
        <v>87</v>
      </c>
      <c r="M6" s="9" t="s">
        <v>87</v>
      </c>
      <c r="N6" s="83" t="s">
        <v>34</v>
      </c>
      <c r="O6" s="87" t="s">
        <v>87</v>
      </c>
      <c r="P6" s="93" t="s">
        <v>115</v>
      </c>
      <c r="Q6" s="2"/>
      <c r="R6" s="109" t="s">
        <v>82</v>
      </c>
      <c r="S6" s="112" t="s">
        <v>82</v>
      </c>
      <c r="T6" s="109" t="s">
        <v>83</v>
      </c>
      <c r="U6" s="109" t="s">
        <v>84</v>
      </c>
      <c r="V6" s="4"/>
      <c r="W6" s="4"/>
    </row>
    <row r="7" spans="1:24" x14ac:dyDescent="0.25">
      <c r="A7" s="33"/>
      <c r="B7" s="76"/>
      <c r="C7" s="63" t="s">
        <v>15</v>
      </c>
      <c r="D7" s="57" t="s">
        <v>101</v>
      </c>
      <c r="E7" s="57" t="s">
        <v>85</v>
      </c>
      <c r="F7" s="57" t="s">
        <v>23</v>
      </c>
      <c r="G7" s="62" t="s">
        <v>86</v>
      </c>
      <c r="H7" s="26">
        <v>0.7</v>
      </c>
      <c r="I7" s="26" t="s">
        <v>34</v>
      </c>
      <c r="J7" s="26">
        <v>0.75</v>
      </c>
      <c r="K7" s="21" t="str">
        <f t="shared" ref="K7" si="0">ROUND((IF(H7&lt;100%,H7*$U$5+$T$5,$R$5)),0)&amp;" til "&amp;ROUND((IF(J7&lt;100%,J7*$U$5+$T$5,$R$5)),0)</f>
        <v>0 til 0</v>
      </c>
      <c r="L7" s="21" t="str">
        <f t="shared" ref="L7:L12" si="1">ROUND(H7*$S$5*$H7,0)&amp;" til "&amp;ROUND(J7*$S$5*$J7,0)</f>
        <v>0 til 0</v>
      </c>
      <c r="M7" s="28">
        <f t="shared" ref="M7:M12" si="2">IF((H7*$S$5*$H7)=0,0,((2.8/(H7*$S$5*$H7))^(1/3)*500/86400))</f>
        <v>0</v>
      </c>
      <c r="N7" s="28" t="s">
        <v>34</v>
      </c>
      <c r="O7" s="27">
        <f t="shared" ref="O7:O12" si="3">IF((J7*$S$5*$H7)=0,0,((2.8/(J7*$S$5*$J7))^(1/3)*500/86400))</f>
        <v>0</v>
      </c>
      <c r="P7" s="65"/>
      <c r="Q7" s="2"/>
      <c r="R7" s="111"/>
      <c r="S7" s="113"/>
      <c r="T7" s="110"/>
      <c r="U7" s="110"/>
      <c r="V7" s="4"/>
      <c r="W7" s="4"/>
    </row>
    <row r="8" spans="1:24" x14ac:dyDescent="0.25">
      <c r="A8" s="33"/>
      <c r="B8" s="84"/>
      <c r="C8" s="68" t="s">
        <v>16</v>
      </c>
      <c r="D8" s="85" t="s">
        <v>20</v>
      </c>
      <c r="E8" s="85" t="s">
        <v>111</v>
      </c>
      <c r="F8" s="71" t="s">
        <v>81</v>
      </c>
      <c r="G8" s="71" t="s">
        <v>109</v>
      </c>
      <c r="H8" s="86">
        <v>0.75</v>
      </c>
      <c r="I8" s="55" t="s">
        <v>34</v>
      </c>
      <c r="J8" s="55">
        <v>0.85</v>
      </c>
      <c r="K8" s="16" t="str">
        <f>ROUND((IF(H8&lt;100%,H8*$U$5+$T$5,$R$5)),0)&amp;" til "&amp;ROUND((IF(J8&lt;100%,J8*$U$5+$T$5,$R$5)),0)</f>
        <v>0 til 0</v>
      </c>
      <c r="L8" s="16" t="str">
        <f t="shared" si="1"/>
        <v>0 til 0</v>
      </c>
      <c r="M8" s="56">
        <f t="shared" si="2"/>
        <v>0</v>
      </c>
      <c r="N8" s="56" t="s">
        <v>34</v>
      </c>
      <c r="O8" s="30">
        <f t="shared" si="3"/>
        <v>0</v>
      </c>
      <c r="P8" s="67"/>
      <c r="Q8" s="2"/>
      <c r="R8" s="104"/>
      <c r="S8" s="105"/>
      <c r="T8" s="110"/>
      <c r="U8" s="110"/>
      <c r="V8" s="4"/>
      <c r="W8" s="4"/>
    </row>
    <row r="9" spans="1:24" ht="30" x14ac:dyDescent="0.25">
      <c r="A9" s="33"/>
      <c r="B9" s="34" t="s">
        <v>89</v>
      </c>
      <c r="C9" s="35" t="s">
        <v>5</v>
      </c>
      <c r="D9" s="69" t="s">
        <v>10</v>
      </c>
      <c r="E9" s="8" t="s">
        <v>135</v>
      </c>
      <c r="F9" s="8" t="s">
        <v>87</v>
      </c>
      <c r="G9" s="8">
        <v>18</v>
      </c>
      <c r="H9" s="7">
        <v>0.7</v>
      </c>
      <c r="I9" s="24" t="s">
        <v>34</v>
      </c>
      <c r="J9" s="24">
        <v>0.75</v>
      </c>
      <c r="K9" s="9" t="str">
        <f t="shared" ref="K9" si="4">ROUND((IF(H9&lt;100%,H9*$U$5+$T$5,$R$5)),0)&amp;" til "&amp;ROUND((IF(J9&lt;100%,J9*$U$5+$T$5,$R$5)),0)</f>
        <v>0 til 0</v>
      </c>
      <c r="L9" s="9" t="str">
        <f t="shared" si="1"/>
        <v>0 til 0</v>
      </c>
      <c r="M9" s="29">
        <f t="shared" si="2"/>
        <v>0</v>
      </c>
      <c r="N9" s="29" t="s">
        <v>34</v>
      </c>
      <c r="O9" s="10">
        <f t="shared" si="3"/>
        <v>0</v>
      </c>
      <c r="P9" s="98" t="s">
        <v>149</v>
      </c>
      <c r="Q9" s="2"/>
      <c r="R9" s="104"/>
      <c r="S9" s="105"/>
      <c r="T9" s="110"/>
      <c r="U9" s="110"/>
      <c r="V9" s="6"/>
      <c r="W9" s="6"/>
      <c r="X9" s="6"/>
    </row>
    <row r="10" spans="1:24" x14ac:dyDescent="0.25">
      <c r="A10" s="33"/>
      <c r="B10" s="76"/>
      <c r="C10" s="63" t="s">
        <v>15</v>
      </c>
      <c r="D10" s="57" t="s">
        <v>20</v>
      </c>
      <c r="E10" s="57" t="s">
        <v>110</v>
      </c>
      <c r="F10" s="57" t="s">
        <v>81</v>
      </c>
      <c r="G10" s="62" t="s">
        <v>109</v>
      </c>
      <c r="H10" s="26">
        <v>0.76</v>
      </c>
      <c r="I10" s="26" t="s">
        <v>34</v>
      </c>
      <c r="J10" s="26">
        <v>0.87</v>
      </c>
      <c r="K10" s="21" t="str">
        <f>ROUND((IF(H10&lt;100%,H10*$U$5+$T$5,$R$5)),0)&amp;" til "&amp;ROUND((IF(J10&lt;100%,J10*$U$5+$T$5,$R$5)),0)</f>
        <v>0 til 0</v>
      </c>
      <c r="L10" s="21" t="str">
        <f t="shared" si="1"/>
        <v>0 til 0</v>
      </c>
      <c r="M10" s="28">
        <f t="shared" si="2"/>
        <v>0</v>
      </c>
      <c r="N10" s="28" t="s">
        <v>34</v>
      </c>
      <c r="O10" s="27">
        <f t="shared" si="3"/>
        <v>0</v>
      </c>
      <c r="P10" s="65"/>
      <c r="Q10" s="2"/>
      <c r="R10" s="104"/>
      <c r="S10" s="104"/>
      <c r="T10" s="110"/>
      <c r="U10" s="110"/>
      <c r="V10" s="6"/>
      <c r="W10" s="6"/>
      <c r="X10" s="6"/>
    </row>
    <row r="11" spans="1:24" x14ac:dyDescent="0.25">
      <c r="A11" s="33"/>
      <c r="B11" s="34"/>
      <c r="C11" s="35" t="s">
        <v>16</v>
      </c>
      <c r="D11" s="15" t="s">
        <v>101</v>
      </c>
      <c r="E11" s="8" t="s">
        <v>158</v>
      </c>
      <c r="F11" s="8" t="s">
        <v>23</v>
      </c>
      <c r="G11" s="54" t="s">
        <v>86</v>
      </c>
      <c r="H11" s="24">
        <v>0.65</v>
      </c>
      <c r="I11" s="24" t="s">
        <v>34</v>
      </c>
      <c r="J11" s="24">
        <v>0.7</v>
      </c>
      <c r="K11" s="9" t="str">
        <f t="shared" ref="K11" si="5">ROUND((IF(H11&lt;100%,H11*$U$5+$T$5,$R$5)),0)&amp;" til "&amp;ROUND((IF(J11&lt;100%,J11*$U$5+$T$5,$R$5)),0)</f>
        <v>0 til 0</v>
      </c>
      <c r="L11" s="9" t="str">
        <f t="shared" si="1"/>
        <v>0 til 0</v>
      </c>
      <c r="M11" s="29">
        <f t="shared" si="2"/>
        <v>0</v>
      </c>
      <c r="N11" s="29" t="s">
        <v>34</v>
      </c>
      <c r="O11" s="10">
        <f t="shared" si="3"/>
        <v>0</v>
      </c>
      <c r="P11" s="66"/>
      <c r="Q11" s="2"/>
      <c r="R11" s="104"/>
      <c r="S11" s="104"/>
      <c r="T11" s="111"/>
      <c r="U11" s="111"/>
      <c r="V11" s="50"/>
      <c r="W11" s="50"/>
      <c r="X11" s="50"/>
    </row>
    <row r="12" spans="1:24" x14ac:dyDescent="0.25">
      <c r="A12" s="33"/>
      <c r="B12" s="76"/>
      <c r="C12" s="63" t="s">
        <v>17</v>
      </c>
      <c r="D12" s="73" t="s">
        <v>21</v>
      </c>
      <c r="E12" s="57" t="s">
        <v>112</v>
      </c>
      <c r="F12" s="57" t="s">
        <v>28</v>
      </c>
      <c r="G12" s="62" t="s">
        <v>113</v>
      </c>
      <c r="H12" s="26">
        <v>0.9</v>
      </c>
      <c r="I12" s="26" t="s">
        <v>34</v>
      </c>
      <c r="J12" s="26">
        <v>0.95</v>
      </c>
      <c r="K12" s="21" t="str">
        <f t="shared" ref="K12" si="6">ROUND((IF(H12&lt;100%,H12*$U$5+$T$5,$R$5)),0)&amp;" til "&amp;ROUND((IF(J12&lt;100%,J12*$U$5+$T$5,$R$5)),0)</f>
        <v>0 til 0</v>
      </c>
      <c r="L12" s="21" t="str">
        <f t="shared" si="1"/>
        <v>0 til 0</v>
      </c>
      <c r="M12" s="28">
        <f t="shared" si="2"/>
        <v>0</v>
      </c>
      <c r="N12" s="28" t="s">
        <v>34</v>
      </c>
      <c r="O12" s="27">
        <f t="shared" si="3"/>
        <v>0</v>
      </c>
      <c r="P12" s="64"/>
      <c r="Q12" s="2"/>
      <c r="R12" s="2"/>
      <c r="U12" s="6"/>
      <c r="V12" s="6"/>
      <c r="W12" s="6"/>
    </row>
    <row r="13" spans="1:24" ht="18.75" x14ac:dyDescent="0.3">
      <c r="A13" s="33"/>
      <c r="B13" s="34"/>
      <c r="C13" s="34" t="s">
        <v>18</v>
      </c>
      <c r="D13" s="92" t="s">
        <v>26</v>
      </c>
      <c r="E13" s="8"/>
      <c r="F13" s="8"/>
      <c r="G13" s="54"/>
      <c r="H13" s="24"/>
      <c r="I13" s="24"/>
      <c r="J13" s="24"/>
      <c r="K13" s="24"/>
      <c r="L13" s="24"/>
      <c r="M13" s="24"/>
      <c r="N13" s="29"/>
      <c r="O13" s="94"/>
      <c r="P13" s="66"/>
      <c r="Q13" s="2"/>
      <c r="R13" s="91" t="s">
        <v>107</v>
      </c>
      <c r="U13" s="6"/>
      <c r="V13" s="6"/>
      <c r="W13" s="6"/>
    </row>
    <row r="14" spans="1:24" ht="15" customHeight="1" x14ac:dyDescent="0.35">
      <c r="A14" s="33"/>
      <c r="B14" s="76"/>
      <c r="C14" s="63" t="s">
        <v>19</v>
      </c>
      <c r="D14" s="73" t="s">
        <v>114</v>
      </c>
      <c r="E14" s="57" t="s">
        <v>117</v>
      </c>
      <c r="F14" s="57"/>
      <c r="G14" s="57"/>
      <c r="H14" s="25">
        <v>0.5</v>
      </c>
      <c r="I14" s="26" t="s">
        <v>34</v>
      </c>
      <c r="J14" s="58">
        <v>0.6</v>
      </c>
      <c r="K14" s="21" t="str">
        <f t="shared" ref="K14" si="7">ROUND((IF(H14&lt;100%,H14*$U$5+$T$5,$R$5)),0)&amp;" til "&amp;ROUND((IF(J14&lt;100%,J14*$U$5+$T$5,$R$5)),0)</f>
        <v>0 til 0</v>
      </c>
      <c r="L14" s="21" t="str">
        <f>ROUND(H14*$S$5*$H14,0)&amp;" til "&amp;ROUND(J14*$S$5*$J14,0)</f>
        <v>0 til 0</v>
      </c>
      <c r="M14" s="28" t="s">
        <v>87</v>
      </c>
      <c r="N14" s="28" t="s">
        <v>34</v>
      </c>
      <c r="O14" s="28" t="s">
        <v>87</v>
      </c>
      <c r="P14" s="74" t="s">
        <v>118</v>
      </c>
      <c r="Q14" s="2"/>
      <c r="R14" s="88" t="s">
        <v>77</v>
      </c>
      <c r="S14" s="23" t="s">
        <v>33</v>
      </c>
      <c r="T14" s="23" t="s">
        <v>78</v>
      </c>
      <c r="U14" s="51" t="s">
        <v>79</v>
      </c>
      <c r="V14" s="6"/>
      <c r="W14" s="6"/>
    </row>
    <row r="15" spans="1:24" x14ac:dyDescent="0.25">
      <c r="A15" s="33"/>
      <c r="B15" s="67"/>
      <c r="C15" s="68" t="s">
        <v>25</v>
      </c>
      <c r="D15" s="90" t="s">
        <v>26</v>
      </c>
      <c r="E15" s="71"/>
      <c r="F15" s="71"/>
      <c r="G15" s="72"/>
      <c r="H15" s="24"/>
      <c r="I15" s="24"/>
      <c r="J15" s="24"/>
      <c r="K15" s="16"/>
      <c r="L15" s="16"/>
      <c r="M15" s="56"/>
      <c r="N15" s="56"/>
      <c r="O15" s="30"/>
      <c r="P15" s="67"/>
      <c r="Q15" s="2"/>
      <c r="R15" s="126">
        <v>0</v>
      </c>
      <c r="S15" s="126">
        <v>0</v>
      </c>
      <c r="T15" s="126">
        <v>0</v>
      </c>
      <c r="U15" s="106">
        <f>R15-T15</f>
        <v>0</v>
      </c>
      <c r="V15" s="6"/>
      <c r="W15" s="6"/>
    </row>
    <row r="16" spans="1:24" ht="30" x14ac:dyDescent="0.25">
      <c r="A16" s="33"/>
      <c r="B16" s="78" t="s">
        <v>90</v>
      </c>
      <c r="C16" s="79" t="s">
        <v>5</v>
      </c>
      <c r="D16" s="80" t="s">
        <v>30</v>
      </c>
      <c r="E16" s="95" t="s">
        <v>122</v>
      </c>
      <c r="F16" s="80"/>
      <c r="G16" s="80"/>
      <c r="H16" s="81">
        <v>0.95</v>
      </c>
      <c r="I16" s="82" t="s">
        <v>34</v>
      </c>
      <c r="J16" s="82">
        <v>1</v>
      </c>
      <c r="K16" s="9" t="s">
        <v>87</v>
      </c>
      <c r="L16" s="9" t="s">
        <v>87</v>
      </c>
      <c r="M16" s="9" t="s">
        <v>87</v>
      </c>
      <c r="N16" s="83" t="s">
        <v>34</v>
      </c>
      <c r="O16" s="87" t="s">
        <v>87</v>
      </c>
      <c r="P16" s="93" t="s">
        <v>123</v>
      </c>
      <c r="Q16" s="2"/>
      <c r="R16" s="109" t="s">
        <v>82</v>
      </c>
      <c r="S16" s="112" t="s">
        <v>82</v>
      </c>
      <c r="T16" s="109" t="s">
        <v>83</v>
      </c>
      <c r="U16" s="109" t="s">
        <v>84</v>
      </c>
      <c r="V16" s="6"/>
      <c r="W16" s="6"/>
    </row>
    <row r="17" spans="1:23" ht="30" customHeight="1" x14ac:dyDescent="0.25">
      <c r="A17" s="33"/>
      <c r="B17" s="76"/>
      <c r="C17" s="63" t="s">
        <v>15</v>
      </c>
      <c r="D17" s="73" t="s">
        <v>10</v>
      </c>
      <c r="E17" s="57" t="s">
        <v>103</v>
      </c>
      <c r="F17" s="57" t="s">
        <v>87</v>
      </c>
      <c r="G17" s="57">
        <v>18</v>
      </c>
      <c r="H17" s="25">
        <v>0.7</v>
      </c>
      <c r="I17" s="26" t="s">
        <v>34</v>
      </c>
      <c r="J17" s="26">
        <v>0.75</v>
      </c>
      <c r="K17" s="21" t="str">
        <f t="shared" ref="K17:K18" si="8">ROUND((IF(H17&lt;100%,H17*$U$5+$T$5,$R$5)),0)&amp;" til "&amp;ROUND((IF(J17&lt;100%,J17*$U$5+$T$5,$R$5)),0)</f>
        <v>0 til 0</v>
      </c>
      <c r="L17" s="21" t="str">
        <f>ROUND(H17*$S$5*$H17,0)&amp;" til "&amp;ROUND(J17*$S$5*$J17,0)</f>
        <v>0 til 0</v>
      </c>
      <c r="M17" s="28">
        <f>IF((H17*$S$5*$H17)=0,0,((2.8/(H17*$S$5*$H17))^(1/3)*500/86400))</f>
        <v>0</v>
      </c>
      <c r="N17" s="28" t="s">
        <v>34</v>
      </c>
      <c r="O17" s="27">
        <f>IF((J17*$S$5*$H17)=0,0,((2.8/(J17*$S$5*$J17))^(1/3)*500/86400))</f>
        <v>0</v>
      </c>
      <c r="P17" s="75" t="s">
        <v>150</v>
      </c>
      <c r="Q17" s="2"/>
      <c r="R17" s="111"/>
      <c r="S17" s="113"/>
      <c r="T17" s="110"/>
      <c r="U17" s="110"/>
      <c r="V17" s="6"/>
      <c r="W17" s="6"/>
    </row>
    <row r="18" spans="1:23" x14ac:dyDescent="0.25">
      <c r="A18" s="33"/>
      <c r="B18" s="34"/>
      <c r="C18" s="35" t="s">
        <v>16</v>
      </c>
      <c r="D18" s="15" t="s">
        <v>101</v>
      </c>
      <c r="E18" s="8" t="s">
        <v>159</v>
      </c>
      <c r="F18" s="8" t="s">
        <v>23</v>
      </c>
      <c r="G18" s="54" t="s">
        <v>86</v>
      </c>
      <c r="H18" s="24">
        <v>0.65</v>
      </c>
      <c r="I18" s="24" t="s">
        <v>34</v>
      </c>
      <c r="J18" s="24">
        <v>0.7</v>
      </c>
      <c r="K18" s="9" t="str">
        <f t="shared" si="8"/>
        <v>0 til 0</v>
      </c>
      <c r="L18" s="9" t="str">
        <f>ROUND(H18*$S$5*$H18,0)&amp;" til "&amp;ROUND(J18*$S$5*$J18,0)</f>
        <v>0 til 0</v>
      </c>
      <c r="M18" s="29">
        <f>IF((H18*$S$5*$H18)=0,0,((2.8/(H18*$S$5*$H18))^(1/3)*500/86400))</f>
        <v>0</v>
      </c>
      <c r="N18" s="29" t="s">
        <v>34</v>
      </c>
      <c r="O18" s="10">
        <f>IF((J18*$S$5*$H18)=0,0,((2.8/(J18*$S$5*$J18))^(1/3)*500/86400))</f>
        <v>0</v>
      </c>
      <c r="P18" s="66"/>
      <c r="Q18" s="2"/>
      <c r="R18" s="104"/>
      <c r="S18" s="105"/>
      <c r="T18" s="110"/>
      <c r="U18" s="110"/>
      <c r="V18" s="6"/>
      <c r="W18" s="6"/>
    </row>
    <row r="19" spans="1:23" x14ac:dyDescent="0.25">
      <c r="A19" s="33"/>
      <c r="B19" s="76"/>
      <c r="C19" s="63" t="s">
        <v>17</v>
      </c>
      <c r="D19" s="57" t="s">
        <v>20</v>
      </c>
      <c r="E19" s="57" t="s">
        <v>110</v>
      </c>
      <c r="F19" s="57" t="s">
        <v>81</v>
      </c>
      <c r="G19" s="62" t="s">
        <v>109</v>
      </c>
      <c r="H19" s="26">
        <v>0.76</v>
      </c>
      <c r="I19" s="26" t="s">
        <v>34</v>
      </c>
      <c r="J19" s="26">
        <v>0.87</v>
      </c>
      <c r="K19" s="21" t="str">
        <f>ROUND((IF(H19&lt;100%,H19*$U$5+$T$5,$R$5)),0)&amp;" til "&amp;ROUND((IF(J19&lt;100%,J19*$U$5+$T$5,$R$5)),0)</f>
        <v>0 til 0</v>
      </c>
      <c r="L19" s="21" t="str">
        <f>ROUND(H19*$S$5*$H19,0)&amp;" til "&amp;ROUND(J19*$S$5*$J19,0)</f>
        <v>0 til 0</v>
      </c>
      <c r="M19" s="28">
        <f>IF((H19*$S$5*$H19)=0,0,((2.8/(H19*$S$5*$H19))^(1/3)*500/86400))</f>
        <v>0</v>
      </c>
      <c r="N19" s="28" t="s">
        <v>34</v>
      </c>
      <c r="O19" s="27">
        <f>IF((J19*$S$5*$H19)=0,0,((2.8/(J19*$S$5*$J19))^(1/3)*500/86400))</f>
        <v>0</v>
      </c>
      <c r="P19" s="65"/>
      <c r="Q19" s="2"/>
      <c r="R19" s="104"/>
      <c r="S19" s="105"/>
      <c r="T19" s="110"/>
      <c r="U19" s="110"/>
    </row>
    <row r="20" spans="1:23" x14ac:dyDescent="0.25">
      <c r="A20" s="33"/>
      <c r="B20" s="34"/>
      <c r="C20" s="35" t="s">
        <v>18</v>
      </c>
      <c r="D20" s="92" t="s">
        <v>26</v>
      </c>
      <c r="E20" s="8"/>
      <c r="F20" s="8"/>
      <c r="G20" s="54"/>
      <c r="H20" s="24"/>
      <c r="I20" s="24"/>
      <c r="J20" s="24"/>
      <c r="K20" s="24"/>
      <c r="L20" s="24"/>
      <c r="M20" s="24"/>
      <c r="N20" s="29"/>
      <c r="O20" s="94"/>
      <c r="P20" s="66"/>
      <c r="Q20" s="2"/>
      <c r="R20" s="104"/>
      <c r="S20" s="104"/>
      <c r="T20" s="110"/>
      <c r="U20" s="110"/>
    </row>
    <row r="21" spans="1:23" x14ac:dyDescent="0.25">
      <c r="A21" s="33"/>
      <c r="B21" s="76"/>
      <c r="C21" s="76" t="s">
        <v>19</v>
      </c>
      <c r="D21" s="77" t="s">
        <v>20</v>
      </c>
      <c r="E21" s="57" t="s">
        <v>119</v>
      </c>
      <c r="F21" s="57" t="s">
        <v>28</v>
      </c>
      <c r="G21" s="57">
        <v>26</v>
      </c>
      <c r="H21" s="25">
        <v>0.82499999999999996</v>
      </c>
      <c r="I21" s="26" t="s">
        <v>34</v>
      </c>
      <c r="J21" s="26">
        <v>0.875</v>
      </c>
      <c r="K21" s="21" t="str">
        <f>ROUND((IF(H21&lt;100%,H21*$U$15+$T$15,$R$15)),0)&amp;" til "&amp;ROUND((IF(J21&lt;100%,J21*$U$15+$T$15,$R$15)),0)</f>
        <v>0 til 0</v>
      </c>
      <c r="L21" s="21" t="str">
        <f>ROUND(H21*$S$15*$H21,0)&amp;" til "&amp;ROUND(J21*$S$15*$J21,0)</f>
        <v>0 til 0</v>
      </c>
      <c r="M21" s="28">
        <f>IF((H21*$S$15*$H21)=0,0,((2.8/(H21*$S$15*$H21))^(1/3)*500/86400))</f>
        <v>0</v>
      </c>
      <c r="N21" s="28" t="s">
        <v>34</v>
      </c>
      <c r="O21" s="27">
        <f>IF((J21*$S$15*$H21)=0,0,((2.8/(J21*$S$15*$J21))^(1/3)*500/86400))</f>
        <v>0</v>
      </c>
      <c r="P21" s="74"/>
      <c r="Q21" s="2"/>
      <c r="R21" s="104"/>
      <c r="S21" s="104"/>
      <c r="T21" s="111"/>
      <c r="U21" s="111"/>
    </row>
    <row r="22" spans="1:23" x14ac:dyDescent="0.25">
      <c r="A22" s="33"/>
      <c r="B22" s="67"/>
      <c r="C22" s="68" t="s">
        <v>25</v>
      </c>
      <c r="D22" s="96" t="s">
        <v>101</v>
      </c>
      <c r="E22" s="71" t="s">
        <v>85</v>
      </c>
      <c r="F22" s="71" t="s">
        <v>23</v>
      </c>
      <c r="G22" s="72" t="s">
        <v>86</v>
      </c>
      <c r="H22" s="86">
        <v>0.72499999999999998</v>
      </c>
      <c r="I22" s="55" t="s">
        <v>34</v>
      </c>
      <c r="J22" s="55">
        <v>0.77500000000000002</v>
      </c>
      <c r="K22" s="16" t="str">
        <f>ROUND((IF(H22&lt;100%,H22*$U$15+$T$15,$R$15)),0)&amp;" til "&amp;ROUND((IF(J22&lt;100%,J22*$U$15+$T$15,$R$15)),0)</f>
        <v>0 til 0</v>
      </c>
      <c r="L22" s="16" t="str">
        <f>ROUND(H22*$S$15*$H22,0)&amp;" til "&amp;ROUND(J22*$S$15*$J22,0)</f>
        <v>0 til 0</v>
      </c>
      <c r="M22" s="56">
        <f>IF((H22*$S$15*$H22)=0,0,((2.8/(H22*$S$15*$H22))^(1/3)*500/86400))</f>
        <v>0</v>
      </c>
      <c r="N22" s="56" t="s">
        <v>34</v>
      </c>
      <c r="O22" s="30">
        <f>IF((J22*$S$15*$H22)=0,0,((2.8/(J22*$S$15*$J22))^(1/3)*500/86400))</f>
        <v>0</v>
      </c>
      <c r="P22" s="67"/>
      <c r="Q22" s="2"/>
      <c r="R22" s="2"/>
    </row>
    <row r="23" spans="1:23" ht="30" x14ac:dyDescent="0.25">
      <c r="A23" s="33"/>
      <c r="B23" s="78" t="s">
        <v>91</v>
      </c>
      <c r="C23" s="79" t="s">
        <v>5</v>
      </c>
      <c r="D23" s="69" t="s">
        <v>10</v>
      </c>
      <c r="E23" s="8" t="s">
        <v>104</v>
      </c>
      <c r="F23" s="8" t="s">
        <v>87</v>
      </c>
      <c r="G23" s="8">
        <v>18</v>
      </c>
      <c r="H23" s="7">
        <v>0.7</v>
      </c>
      <c r="I23" s="24" t="s">
        <v>34</v>
      </c>
      <c r="J23" s="24">
        <v>0.75</v>
      </c>
      <c r="K23" s="9" t="str">
        <f t="shared" ref="K23" si="9">ROUND((IF(H23&lt;100%,H23*$U$5+$T$5,$R$5)),0)&amp;" til "&amp;ROUND((IF(J23&lt;100%,J23*$U$5+$T$5,$R$5)),0)</f>
        <v>0 til 0</v>
      </c>
      <c r="L23" s="9" t="str">
        <f>ROUND(H23*$S$5*$H23,0)&amp;" til "&amp;ROUND(J23*$S$5*$J23,0)</f>
        <v>0 til 0</v>
      </c>
      <c r="M23" s="29">
        <f>IF((H23*$S$5*$H23)=0,0,((2.8/(H23*$S$5*$H23))^(1/3)*500/86400))</f>
        <v>0</v>
      </c>
      <c r="N23" s="29" t="s">
        <v>34</v>
      </c>
      <c r="O23" s="10">
        <f>IF((J23*$S$5*$H23)=0,0,((2.8/(J23*$S$5*$J23))^(1/3)*500/86400))</f>
        <v>0</v>
      </c>
      <c r="P23" s="98" t="s">
        <v>149</v>
      </c>
      <c r="Q23" s="2"/>
      <c r="R23" s="2"/>
    </row>
    <row r="24" spans="1:23" x14ac:dyDescent="0.25">
      <c r="A24" s="33"/>
      <c r="B24" s="76"/>
      <c r="C24" s="63" t="s">
        <v>15</v>
      </c>
      <c r="D24" s="57" t="s">
        <v>20</v>
      </c>
      <c r="E24" s="57" t="s">
        <v>124</v>
      </c>
      <c r="F24" s="57" t="s">
        <v>81</v>
      </c>
      <c r="G24" s="62" t="s">
        <v>109</v>
      </c>
      <c r="H24" s="26">
        <v>0.77500000000000002</v>
      </c>
      <c r="I24" s="26" t="s">
        <v>34</v>
      </c>
      <c r="J24" s="26">
        <v>0.875</v>
      </c>
      <c r="K24" s="21" t="str">
        <f>ROUND((IF(H24&lt;100%,H24*$U$5+$T$5,$R$5)),0)&amp;" til "&amp;ROUND((IF(J24&lt;100%,J24*$U$5+$T$5,$R$5)),0)</f>
        <v>0 til 0</v>
      </c>
      <c r="L24" s="21" t="str">
        <f>ROUND(H24*$S$5*$H24,0)&amp;" til "&amp;ROUND(J24*$S$5*$J24,0)</f>
        <v>0 til 0</v>
      </c>
      <c r="M24" s="28">
        <f>IF((H24*$S$5*$H24)=0,0,((2.8/(H24*$S$5*$H24))^(1/3)*500/86400))</f>
        <v>0</v>
      </c>
      <c r="N24" s="28" t="s">
        <v>34</v>
      </c>
      <c r="O24" s="27">
        <f>IF((J24*$S$5*$H24)=0,0,((2.8/(J24*$S$5*$J24))^(1/3)*500/86400))</f>
        <v>0</v>
      </c>
      <c r="P24" s="64"/>
      <c r="Q24" s="2"/>
      <c r="R24" s="2"/>
    </row>
    <row r="25" spans="1:23" x14ac:dyDescent="0.25">
      <c r="A25" s="33"/>
      <c r="B25" s="34"/>
      <c r="C25" s="35" t="s">
        <v>16</v>
      </c>
      <c r="D25" s="15" t="s">
        <v>101</v>
      </c>
      <c r="E25" s="8" t="s">
        <v>160</v>
      </c>
      <c r="F25" s="8" t="s">
        <v>23</v>
      </c>
      <c r="G25" s="54" t="s">
        <v>86</v>
      </c>
      <c r="H25" s="24">
        <v>0.65</v>
      </c>
      <c r="I25" s="24" t="s">
        <v>34</v>
      </c>
      <c r="J25" s="24">
        <v>0.7</v>
      </c>
      <c r="K25" s="9" t="str">
        <f t="shared" ref="K25" si="10">ROUND((IF(H25&lt;100%,H25*$U$5+$T$5,$R$5)),0)&amp;" til "&amp;ROUND((IF(J25&lt;100%,J25*$U$5+$T$5,$R$5)),0)</f>
        <v>0 til 0</v>
      </c>
      <c r="L25" s="9" t="str">
        <f>ROUND(H25*$S$5*$H25,0)&amp;" til "&amp;ROUND(J25*$S$5*$J25,0)</f>
        <v>0 til 0</v>
      </c>
      <c r="M25" s="29">
        <f>IF((H25*$S$5*$H25)=0,0,((2.8/(H25*$S$5*$H25))^(1/3)*500/86400))</f>
        <v>0</v>
      </c>
      <c r="N25" s="29" t="s">
        <v>34</v>
      </c>
      <c r="O25" s="10">
        <f>IF((J25*$S$5*$H25)=0,0,((2.8/(J25*$S$5*$J25))^(1/3)*500/86400))</f>
        <v>0</v>
      </c>
      <c r="P25" s="66"/>
      <c r="Q25" s="2"/>
      <c r="R25" s="2"/>
    </row>
    <row r="26" spans="1:23" ht="45" customHeight="1" x14ac:dyDescent="0.25">
      <c r="A26" s="33"/>
      <c r="B26" s="76"/>
      <c r="C26" s="63" t="s">
        <v>17</v>
      </c>
      <c r="D26" s="57" t="s">
        <v>21</v>
      </c>
      <c r="E26" s="97" t="s">
        <v>129</v>
      </c>
      <c r="F26" s="57" t="s">
        <v>127</v>
      </c>
      <c r="G26" s="62" t="s">
        <v>130</v>
      </c>
      <c r="H26" s="26">
        <v>0.85</v>
      </c>
      <c r="I26" s="26" t="s">
        <v>34</v>
      </c>
      <c r="J26" s="26">
        <v>1.0249999999999999</v>
      </c>
      <c r="K26" s="21" t="str">
        <f>ROUND((IF(H26&lt;100%,H26*$U$15+$T$15,$R$15)),0)&amp;" til "&amp;ROUND((IF(J26&lt;100%,J26*$U$15+$T$15,$R$15)),0)</f>
        <v>0 til 0</v>
      </c>
      <c r="L26" s="21" t="str">
        <f>ROUND(H26*$S$15*$H26,0)&amp;" til "&amp;ROUND(J26*$S$15*$J26,0)</f>
        <v>0 til 0</v>
      </c>
      <c r="M26" s="28">
        <f>IF((H26*$S$15*$H26)=0,0,((2.8/(H26*$S$15*$H26))^(1/3)*500/86400))</f>
        <v>0</v>
      </c>
      <c r="N26" s="28" t="s">
        <v>34</v>
      </c>
      <c r="O26" s="27">
        <f>IF((J26*$S$15*$H26)=0,0,((2.8/(J26*$S$15*$J26))^(1/3)*500/86400))</f>
        <v>0</v>
      </c>
      <c r="P26" s="75" t="s">
        <v>131</v>
      </c>
      <c r="Q26" s="2"/>
      <c r="R26" s="2"/>
    </row>
    <row r="27" spans="1:23" x14ac:dyDescent="0.25">
      <c r="A27" s="33"/>
      <c r="B27" s="34"/>
      <c r="C27" s="35" t="s">
        <v>18</v>
      </c>
      <c r="D27" s="92" t="s">
        <v>26</v>
      </c>
      <c r="E27" s="8"/>
      <c r="F27" s="8"/>
      <c r="G27" s="54"/>
      <c r="H27" s="24"/>
      <c r="I27" s="24"/>
      <c r="J27" s="24"/>
      <c r="K27" s="24"/>
      <c r="L27" s="24"/>
      <c r="M27" s="24"/>
      <c r="N27" s="29"/>
      <c r="O27" s="94"/>
      <c r="P27" s="66"/>
      <c r="Q27" s="2"/>
      <c r="R27" s="2"/>
    </row>
    <row r="28" spans="1:23" x14ac:dyDescent="0.25">
      <c r="A28" s="33"/>
      <c r="B28" s="76"/>
      <c r="C28" s="63" t="s">
        <v>19</v>
      </c>
      <c r="D28" s="77" t="s">
        <v>20</v>
      </c>
      <c r="E28" s="57" t="s">
        <v>125</v>
      </c>
      <c r="F28" s="57" t="s">
        <v>28</v>
      </c>
      <c r="G28" s="57">
        <v>26</v>
      </c>
      <c r="H28" s="25">
        <v>0.82499999999999996</v>
      </c>
      <c r="I28" s="26" t="s">
        <v>34</v>
      </c>
      <c r="J28" s="26">
        <v>0.875</v>
      </c>
      <c r="K28" s="21" t="str">
        <f>ROUND((IF(H28&lt;100%,H28*$U$15+$T$15,$R$15)),0)&amp;" til "&amp;ROUND((IF(J28&lt;100%,J28*$U$15+$T$15,$R$15)),0)</f>
        <v>0 til 0</v>
      </c>
      <c r="L28" s="21" t="str">
        <f>ROUND(H28*$S$15*$H28,0)&amp;" til "&amp;ROUND(J28*$S$15*$J28,0)</f>
        <v>0 til 0</v>
      </c>
      <c r="M28" s="28">
        <f>IF((H28*$S$15*$H28)=0,0,((2.8/(H28*$S$15*$H28))^(1/3)*500/86400))</f>
        <v>0</v>
      </c>
      <c r="N28" s="28" t="s">
        <v>34</v>
      </c>
      <c r="O28" s="27">
        <f>IF((J28*$S$15*$H28)=0,0,((2.8/(J28*$S$15*$J28))^(1/3)*500/86400))</f>
        <v>0</v>
      </c>
      <c r="P28" s="74"/>
      <c r="Q28" s="2"/>
      <c r="R28" s="2"/>
    </row>
    <row r="29" spans="1:23" x14ac:dyDescent="0.25">
      <c r="A29" s="33"/>
      <c r="B29" s="67"/>
      <c r="C29" s="68" t="s">
        <v>25</v>
      </c>
      <c r="D29" s="70" t="s">
        <v>101</v>
      </c>
      <c r="E29" s="71" t="s">
        <v>128</v>
      </c>
      <c r="F29" s="71" t="s">
        <v>23</v>
      </c>
      <c r="G29" s="72" t="s">
        <v>86</v>
      </c>
      <c r="H29" s="86">
        <v>0.72499999999999998</v>
      </c>
      <c r="I29" s="55" t="s">
        <v>34</v>
      </c>
      <c r="J29" s="55">
        <v>0.77500000000000002</v>
      </c>
      <c r="K29" s="16" t="str">
        <f>ROUND((IF(H29&lt;100%,H29*$U$15+$T$15,$R$15)),0)&amp;" til "&amp;ROUND((IF(J29&lt;100%,J29*$U$15+$T$15,$R$15)),0)</f>
        <v>0 til 0</v>
      </c>
      <c r="L29" s="16" t="str">
        <f>ROUND(H29*$S$15*$H29,0)&amp;" til "&amp;ROUND(J29*$S$15*$J29,0)</f>
        <v>0 til 0</v>
      </c>
      <c r="M29" s="56">
        <f>IF((H29*$S$15*$H29)=0,0,((2.8/(H29*$S$15*$H29))^(1/3)*500/86400))</f>
        <v>0</v>
      </c>
      <c r="N29" s="56" t="s">
        <v>34</v>
      </c>
      <c r="O29" s="30">
        <f>IF((J29*$S$15*$H29)=0,0,((2.8/(J29*$S$15*$J29))^(1/3)*500/86400))</f>
        <v>0</v>
      </c>
      <c r="P29" s="67"/>
      <c r="Q29" s="2"/>
      <c r="R29" s="2"/>
    </row>
    <row r="30" spans="1:23" ht="29.25" customHeight="1" x14ac:dyDescent="0.25">
      <c r="A30" s="36"/>
      <c r="B30" s="78" t="s">
        <v>92</v>
      </c>
      <c r="C30" s="79" t="s">
        <v>5</v>
      </c>
      <c r="D30" s="69" t="s">
        <v>10</v>
      </c>
      <c r="E30" s="8" t="s">
        <v>105</v>
      </c>
      <c r="F30" s="8" t="s">
        <v>87</v>
      </c>
      <c r="G30" s="8">
        <v>18</v>
      </c>
      <c r="H30" s="7">
        <v>0.7</v>
      </c>
      <c r="I30" s="24" t="s">
        <v>34</v>
      </c>
      <c r="J30" s="24">
        <v>0.75</v>
      </c>
      <c r="K30" s="9" t="str">
        <f>ROUND((IF(H30&lt;100%,H30*$U$15+$T$15,$R$15)),0)&amp;" til "&amp;ROUND((IF(J30&lt;100%,J30*$U$15+$T$15,$R$15)),0)</f>
        <v>0 til 0</v>
      </c>
      <c r="L30" s="9" t="str">
        <f>ROUND(H30*$S$15*$H30,0)&amp;" til "&amp;ROUND(J30*$S$15*$J30,0)</f>
        <v>0 til 0</v>
      </c>
      <c r="M30" s="29">
        <f>IF((H30*$S$15*$H30)=0,0,((2.8/(H30*$S$15*$H30))^(1/3)*500/86400))</f>
        <v>0</v>
      </c>
      <c r="N30" s="29" t="s">
        <v>34</v>
      </c>
      <c r="O30" s="10">
        <f>IF((J30*$S$15*$H30)=0,0,((2.8/(J30*$S$15*$J30))^(1/3)*500/86400))</f>
        <v>0</v>
      </c>
      <c r="P30" s="98" t="s">
        <v>149</v>
      </c>
      <c r="Q30" s="2"/>
      <c r="R30" s="2"/>
    </row>
    <row r="31" spans="1:23" ht="18.75" x14ac:dyDescent="0.3">
      <c r="A31" s="38"/>
      <c r="B31" s="76"/>
      <c r="C31" s="63" t="s">
        <v>15</v>
      </c>
      <c r="D31" s="57" t="s">
        <v>21</v>
      </c>
      <c r="E31" s="57" t="s">
        <v>124</v>
      </c>
      <c r="F31" s="57" t="s">
        <v>81</v>
      </c>
      <c r="G31" s="62" t="s">
        <v>102</v>
      </c>
      <c r="H31" s="26">
        <v>0.77500000000000002</v>
      </c>
      <c r="I31" s="26" t="s">
        <v>34</v>
      </c>
      <c r="J31" s="26">
        <v>0.875</v>
      </c>
      <c r="K31" s="21" t="str">
        <f>ROUND((IF(H31&lt;100%,H31*$U$5+$T$5,$R$5)),0)&amp;" til "&amp;ROUND((IF(J31&lt;100%,J31*$U$5+$T$5,$R$5)),0)</f>
        <v>0 til 0</v>
      </c>
      <c r="L31" s="21" t="str">
        <f>ROUND(H31*$S$5*$H31,0)&amp;" til "&amp;ROUND(J31*$S$5*$J31,0)</f>
        <v>0 til 0</v>
      </c>
      <c r="M31" s="28">
        <f>IF((H31*$S$5*$H31)=0,0,((2.8/(H31*$S$5*$H31))^(1/3)*500/86400))</f>
        <v>0</v>
      </c>
      <c r="N31" s="28" t="s">
        <v>34</v>
      </c>
      <c r="O31" s="27">
        <f>IF((J31*$S$5*$H31)=0,0,((2.8/(J31*$S$5*$J31))^(1/3)*500/86400))</f>
        <v>0</v>
      </c>
      <c r="P31" s="64"/>
      <c r="Q31" s="2"/>
      <c r="R31" s="2"/>
    </row>
    <row r="32" spans="1:23" ht="18.75" x14ac:dyDescent="0.3">
      <c r="A32" s="38"/>
      <c r="B32" s="34"/>
      <c r="C32" s="35" t="s">
        <v>16</v>
      </c>
      <c r="D32" s="15" t="s">
        <v>101</v>
      </c>
      <c r="E32" s="8" t="s">
        <v>161</v>
      </c>
      <c r="F32" s="8" t="s">
        <v>23</v>
      </c>
      <c r="G32" s="54" t="s">
        <v>86</v>
      </c>
      <c r="H32" s="24">
        <v>0.66</v>
      </c>
      <c r="I32" s="24" t="s">
        <v>34</v>
      </c>
      <c r="J32" s="24">
        <v>0.71</v>
      </c>
      <c r="K32" s="9" t="str">
        <f t="shared" ref="K32" si="11">ROUND((IF(H32&lt;100%,H32*$U$5+$T$5,$R$5)),0)&amp;" til "&amp;ROUND((IF(J32&lt;100%,J32*$U$5+$T$5,$R$5)),0)</f>
        <v>0 til 0</v>
      </c>
      <c r="L32" s="9" t="str">
        <f>ROUND(H32*$S$5*$H32,0)&amp;" til "&amp;ROUND(J32*$S$5*$J32,0)</f>
        <v>0 til 0</v>
      </c>
      <c r="M32" s="29">
        <f>IF((H32*$S$5*$H32)=0,0,((2.8/(H32*$S$5*$H32))^(1/3)*500/86400))</f>
        <v>0</v>
      </c>
      <c r="N32" s="29" t="s">
        <v>34</v>
      </c>
      <c r="O32" s="10">
        <f>IF((J32*$S$5*$H32)=0,0,((2.8/(J32*$S$5*$J32))^(1/3)*500/86400))</f>
        <v>0</v>
      </c>
      <c r="P32" s="66"/>
      <c r="Q32" s="2"/>
      <c r="R32" s="2"/>
    </row>
    <row r="33" spans="1:22" ht="45" x14ac:dyDescent="0.25">
      <c r="A33" s="33"/>
      <c r="B33" s="76"/>
      <c r="C33" s="63" t="s">
        <v>17</v>
      </c>
      <c r="D33" s="57" t="s">
        <v>21</v>
      </c>
      <c r="E33" s="97" t="s">
        <v>129</v>
      </c>
      <c r="F33" s="57" t="s">
        <v>127</v>
      </c>
      <c r="G33" s="62" t="s">
        <v>130</v>
      </c>
      <c r="H33" s="26">
        <v>0.85</v>
      </c>
      <c r="I33" s="26" t="s">
        <v>34</v>
      </c>
      <c r="J33" s="26">
        <v>1.0249999999999999</v>
      </c>
      <c r="K33" s="21" t="str">
        <f>ROUND((IF(H33&lt;100%,H33*$U$15+$T$15,$R$15)),0)&amp;" til "&amp;ROUND((IF(J33&lt;100%,J33*$U$15+$T$15,$R$15)),0)</f>
        <v>0 til 0</v>
      </c>
      <c r="L33" s="21" t="str">
        <f>ROUND(H33*$S$15*$H33,0)&amp;" til "&amp;ROUND(J33*$S$15*$J33,0)</f>
        <v>0 til 0</v>
      </c>
      <c r="M33" s="28">
        <f>IF((H33*$S$15*$H33)=0,0,((2.8/(H33*$S$15*$H33))^(1/3)*500/86400))</f>
        <v>0</v>
      </c>
      <c r="N33" s="28" t="s">
        <v>34</v>
      </c>
      <c r="O33" s="27">
        <f>IF((J33*$S$15*$H33)=0,0,((2.8/(J33*$S$15*$J33))^(1/3)*500/86400))</f>
        <v>0</v>
      </c>
      <c r="P33" s="75" t="s">
        <v>131</v>
      </c>
    </row>
    <row r="34" spans="1:22" x14ac:dyDescent="0.25">
      <c r="A34" s="33"/>
      <c r="B34" s="34"/>
      <c r="C34" s="35" t="s">
        <v>18</v>
      </c>
      <c r="D34" s="92" t="s">
        <v>26</v>
      </c>
      <c r="E34" s="8"/>
      <c r="F34" s="8"/>
      <c r="G34" s="54"/>
      <c r="H34" s="24"/>
      <c r="I34" s="24"/>
      <c r="J34" s="24"/>
      <c r="K34" s="24"/>
      <c r="L34" s="24"/>
      <c r="M34" s="24"/>
      <c r="N34" s="29"/>
      <c r="O34" s="94"/>
      <c r="P34" s="66"/>
    </row>
    <row r="35" spans="1:22" x14ac:dyDescent="0.25">
      <c r="A35" s="33"/>
      <c r="B35" s="65"/>
      <c r="C35" s="63" t="s">
        <v>19</v>
      </c>
      <c r="D35" s="77" t="s">
        <v>21</v>
      </c>
      <c r="E35" s="57" t="s">
        <v>121</v>
      </c>
      <c r="F35" s="57" t="s">
        <v>126</v>
      </c>
      <c r="G35" s="57">
        <v>28</v>
      </c>
      <c r="H35" s="25">
        <v>0.85</v>
      </c>
      <c r="I35" s="26" t="s">
        <v>34</v>
      </c>
      <c r="J35" s="26">
        <v>0.9</v>
      </c>
      <c r="K35" s="21" t="str">
        <f>ROUND((IF(H35&lt;100%,H35*$U$15+$T$15,$R$15)),0)&amp;" til "&amp;ROUND((IF(J35&lt;100%,J35*$U$15+$T$15,$R$15)),0)</f>
        <v>0 til 0</v>
      </c>
      <c r="L35" s="21" t="str">
        <f>ROUND(H35*$S$15*$H35,0)&amp;" til "&amp;ROUND(J35*$S$15*$J35,0)</f>
        <v>0 til 0</v>
      </c>
      <c r="M35" s="28">
        <f>IF((H35*$S$15*$H35)=0,0,((2.8/(H35*$S$15*$H35))^(1/3)*500/86400))</f>
        <v>0</v>
      </c>
      <c r="N35" s="28" t="s">
        <v>34</v>
      </c>
      <c r="O35" s="27">
        <f>IF((J35*$S$15*$H35)=0,0,((2.8/(J35*$S$15*$J35))^(1/3)*500/86400))</f>
        <v>0</v>
      </c>
      <c r="P35" s="64"/>
    </row>
    <row r="36" spans="1:22" x14ac:dyDescent="0.25">
      <c r="A36" s="33"/>
      <c r="B36" s="65"/>
      <c r="C36" s="63"/>
      <c r="D36" s="73" t="s">
        <v>10</v>
      </c>
      <c r="E36" s="57" t="s">
        <v>138</v>
      </c>
      <c r="F36" s="57"/>
      <c r="G36" s="57">
        <v>18</v>
      </c>
      <c r="H36" s="25">
        <v>0.65</v>
      </c>
      <c r="I36" s="26" t="s">
        <v>34</v>
      </c>
      <c r="J36" s="26">
        <v>0.7</v>
      </c>
      <c r="K36" s="21" t="str">
        <f>ROUND((IF(H36&lt;100%,H36*$U$15+$T$15,$R$15)),0)&amp;" til "&amp;ROUND((IF(J36&lt;100%,J36*$U$15+$T$15,$R$15)),0)</f>
        <v>0 til 0</v>
      </c>
      <c r="L36" s="21" t="str">
        <f>ROUND(H36*$S$15*$H36,0)&amp;" til "&amp;ROUND(J36*$S$15*$J36,0)</f>
        <v>0 til 0</v>
      </c>
      <c r="M36" s="28">
        <f>IF((H36*$S$15*$H36)=0,0,((2.8/(H36*$S$15*$H36))^(1/3)*500/86400))</f>
        <v>0</v>
      </c>
      <c r="N36" s="28" t="s">
        <v>34</v>
      </c>
      <c r="O36" s="27">
        <f>IF((J36*$S$15*$H36)=0,0,((2.8/(J36*$S$15*$J36))^(1/3)*500/86400))</f>
        <v>0</v>
      </c>
      <c r="P36" s="64"/>
    </row>
    <row r="37" spans="1:22" x14ac:dyDescent="0.25">
      <c r="A37" s="33"/>
      <c r="B37" s="67"/>
      <c r="C37" s="68" t="s">
        <v>25</v>
      </c>
      <c r="D37" s="70" t="s">
        <v>101</v>
      </c>
      <c r="E37" s="71" t="s">
        <v>147</v>
      </c>
      <c r="F37" s="71" t="s">
        <v>23</v>
      </c>
      <c r="G37" s="72" t="s">
        <v>86</v>
      </c>
      <c r="H37" s="86">
        <v>0.72499999999999998</v>
      </c>
      <c r="I37" s="55" t="s">
        <v>34</v>
      </c>
      <c r="J37" s="55">
        <v>0.77500000000000002</v>
      </c>
      <c r="K37" s="16" t="str">
        <f>ROUND((IF(H37&lt;100%,H37*$U$15+$T$15,$R$15)),0)&amp;" til "&amp;ROUND((IF(J37&lt;100%,J37*$U$15+$T$15,$R$15)),0)</f>
        <v>0 til 0</v>
      </c>
      <c r="L37" s="16" t="str">
        <f>ROUND(H37*$S$15*$H37,0)&amp;" til "&amp;ROUND(J37*$S$15*$J37,0)</f>
        <v>0 til 0</v>
      </c>
      <c r="M37" s="56">
        <f>IF((H37*$S$15*$H37)=0,0,((2.8/(H37*$S$15*$H37))^(1/3)*500/86400))</f>
        <v>0</v>
      </c>
      <c r="N37" s="56" t="s">
        <v>34</v>
      </c>
      <c r="O37" s="30">
        <f>IF((J37*$S$15*$H37)=0,0,((2.8/(J37*$S$15*$J37))^(1/3)*500/86400))</f>
        <v>0</v>
      </c>
      <c r="P37" s="67"/>
    </row>
    <row r="38" spans="1:22" ht="29.25" customHeight="1" x14ac:dyDescent="0.25">
      <c r="A38" s="33"/>
      <c r="B38" s="34" t="s">
        <v>93</v>
      </c>
      <c r="C38" s="35" t="s">
        <v>5</v>
      </c>
      <c r="D38" s="69" t="s">
        <v>10</v>
      </c>
      <c r="E38" s="8" t="s">
        <v>106</v>
      </c>
      <c r="F38" s="8" t="s">
        <v>87</v>
      </c>
      <c r="G38" s="8">
        <v>18</v>
      </c>
      <c r="H38" s="7">
        <v>0.7</v>
      </c>
      <c r="I38" s="24" t="s">
        <v>34</v>
      </c>
      <c r="J38" s="24">
        <v>0.75</v>
      </c>
      <c r="K38" s="9" t="str">
        <f>ROUND((IF(H38&lt;100%,H38*$U$15+$T$15,$R$15)),0)&amp;" til "&amp;ROUND((IF(J38&lt;100%,J38*$U$15+$T$15,$R$15)),0)</f>
        <v>0 til 0</v>
      </c>
      <c r="L38" s="9" t="str">
        <f>ROUND(H38*$S$15*$H38,0)&amp;" til "&amp;ROUND(J38*$S$15*$J38,0)</f>
        <v>0 til 0</v>
      </c>
      <c r="M38" s="29">
        <f>IF((H38*$S$15*$H38)=0,0,((2.8/(H38*$S$15*$H38))^(1/3)*500/86400))</f>
        <v>0</v>
      </c>
      <c r="N38" s="29" t="s">
        <v>34</v>
      </c>
      <c r="O38" s="10">
        <f>IF((J38*$S$15*$H38)=0,0,((2.8/(J38*$S$15*$J38))^(1/3)*500/86400))</f>
        <v>0</v>
      </c>
      <c r="P38" s="98" t="s">
        <v>149</v>
      </c>
    </row>
    <row r="39" spans="1:22" x14ac:dyDescent="0.25">
      <c r="A39" s="33"/>
      <c r="B39" s="76"/>
      <c r="C39" s="63" t="s">
        <v>15</v>
      </c>
      <c r="D39" s="57" t="s">
        <v>21</v>
      </c>
      <c r="E39" s="57" t="s">
        <v>132</v>
      </c>
      <c r="F39" s="57" t="s">
        <v>81</v>
      </c>
      <c r="G39" s="62" t="s">
        <v>133</v>
      </c>
      <c r="H39" s="26">
        <v>0.8</v>
      </c>
      <c r="I39" s="26" t="s">
        <v>34</v>
      </c>
      <c r="J39" s="26">
        <v>0.9</v>
      </c>
      <c r="K39" s="21" t="str">
        <f>ROUND((IF(H39&lt;100%,H39*$U$5+$T$5,$R$5)),0)&amp;" til "&amp;ROUND((IF(J39&lt;100%,J39*$U$5+$T$5,$R$5)),0)</f>
        <v>0 til 0</v>
      </c>
      <c r="L39" s="21" t="str">
        <f>ROUND(H39*$S$5*$H39,0)&amp;" til "&amp;ROUND(J39*$S$5*$J39,0)</f>
        <v>0 til 0</v>
      </c>
      <c r="M39" s="28">
        <f>IF((H39*$S$5*$H39)=0,0,((2.8/(H39*$S$5*$H39))^(1/3)*500/86400))</f>
        <v>0</v>
      </c>
      <c r="N39" s="28" t="s">
        <v>34</v>
      </c>
      <c r="O39" s="27">
        <f>IF((J39*$S$5*$H39)=0,0,((2.8/(J39*$S$5*$J39))^(1/3)*500/86400))</f>
        <v>0</v>
      </c>
      <c r="P39" s="64"/>
    </row>
    <row r="40" spans="1:22" x14ac:dyDescent="0.25">
      <c r="A40" s="36"/>
      <c r="B40" s="34"/>
      <c r="C40" s="35" t="s">
        <v>16</v>
      </c>
      <c r="D40" s="15" t="s">
        <v>101</v>
      </c>
      <c r="E40" s="8" t="s">
        <v>161</v>
      </c>
      <c r="F40" s="8" t="s">
        <v>23</v>
      </c>
      <c r="G40" s="54" t="s">
        <v>86</v>
      </c>
      <c r="H40" s="24">
        <v>0.67</v>
      </c>
      <c r="I40" s="24" t="s">
        <v>34</v>
      </c>
      <c r="J40" s="24">
        <v>0.72</v>
      </c>
      <c r="K40" s="9" t="str">
        <f t="shared" ref="K40" si="12">ROUND((IF(H40&lt;100%,H40*$U$5+$T$5,$R$5)),0)&amp;" til "&amp;ROUND((IF(J40&lt;100%,J40*$U$5+$T$5,$R$5)),0)</f>
        <v>0 til 0</v>
      </c>
      <c r="L40" s="9" t="str">
        <f>ROUND(H40*$S$5*$H40,0)&amp;" til "&amp;ROUND(J40*$S$5*$J40,0)</f>
        <v>0 til 0</v>
      </c>
      <c r="M40" s="29">
        <f>IF((H40*$S$5*$H40)=0,0,((2.8/(H40*$S$5*$H40))^(1/3)*500/86400))</f>
        <v>0</v>
      </c>
      <c r="N40" s="29" t="s">
        <v>34</v>
      </c>
      <c r="O40" s="10">
        <f>IF((J40*$S$5*$H40)=0,0,((2.8/(J40*$S$5*$J40))^(1/3)*500/86400))</f>
        <v>0</v>
      </c>
      <c r="P40" s="66"/>
      <c r="Q40" s="2"/>
      <c r="R40" s="2"/>
    </row>
    <row r="41" spans="1:22" ht="45" x14ac:dyDescent="0.25">
      <c r="A41" s="36"/>
      <c r="B41" s="76"/>
      <c r="C41" s="63" t="s">
        <v>17</v>
      </c>
      <c r="D41" s="57" t="s">
        <v>21</v>
      </c>
      <c r="E41" s="97" t="s">
        <v>129</v>
      </c>
      <c r="F41" s="57" t="s">
        <v>127</v>
      </c>
      <c r="G41" s="62" t="s">
        <v>130</v>
      </c>
      <c r="H41" s="26">
        <v>0.85</v>
      </c>
      <c r="I41" s="26" t="s">
        <v>34</v>
      </c>
      <c r="J41" s="26">
        <v>1.05</v>
      </c>
      <c r="K41" s="21" t="str">
        <f>ROUND((IF(H41&lt;100%,H41*$U$15+$T$15,$R$15)),0)&amp;" til "&amp;ROUND((IF(J41&lt;100%,J41*$U$15+$T$15,$R$15)),0)</f>
        <v>0 til 0</v>
      </c>
      <c r="L41" s="21" t="str">
        <f>ROUND(H41*$S$15*$H41,0)&amp;" til "&amp;ROUND(J41*$S$15*$J41,0)</f>
        <v>0 til 0</v>
      </c>
      <c r="M41" s="28">
        <f>IF((H41*$S$15*$H41)=0,0,((2.8/(H41*$S$15*$H41))^(1/3)*500/86400))</f>
        <v>0</v>
      </c>
      <c r="N41" s="28" t="s">
        <v>34</v>
      </c>
      <c r="O41" s="27">
        <f>IF((J41*$S$15*$H41)=0,0,((2.8/(J41*$S$15*$J41))^(1/3)*500/86400))</f>
        <v>0</v>
      </c>
      <c r="P41" s="75" t="s">
        <v>131</v>
      </c>
      <c r="Q41" s="2"/>
      <c r="R41" s="2"/>
      <c r="S41" s="2"/>
      <c r="T41" s="2"/>
      <c r="U41" s="2"/>
      <c r="V41" s="2"/>
    </row>
    <row r="42" spans="1:22" x14ac:dyDescent="0.25">
      <c r="A42" s="36"/>
      <c r="B42" s="34"/>
      <c r="C42" s="35" t="s">
        <v>18</v>
      </c>
      <c r="D42" s="92" t="s">
        <v>26</v>
      </c>
      <c r="E42" s="8"/>
      <c r="F42" s="8"/>
      <c r="G42" s="54"/>
      <c r="H42" s="24"/>
      <c r="I42" s="24"/>
      <c r="J42" s="24"/>
      <c r="K42" s="24"/>
      <c r="L42" s="24"/>
      <c r="M42" s="24"/>
      <c r="N42" s="29"/>
      <c r="O42" s="94"/>
      <c r="P42" s="66"/>
      <c r="Q42" s="2"/>
      <c r="R42" s="37"/>
      <c r="S42" s="37"/>
      <c r="T42" s="37"/>
      <c r="U42" s="32"/>
      <c r="V42" s="2"/>
    </row>
    <row r="43" spans="1:22" x14ac:dyDescent="0.25">
      <c r="A43" s="36"/>
      <c r="B43" s="76"/>
      <c r="C43" s="63" t="s">
        <v>19</v>
      </c>
      <c r="D43" s="77" t="s">
        <v>21</v>
      </c>
      <c r="E43" s="57" t="s">
        <v>120</v>
      </c>
      <c r="F43" s="57" t="s">
        <v>126</v>
      </c>
      <c r="G43" s="57">
        <v>28</v>
      </c>
      <c r="H43" s="25">
        <v>0.85</v>
      </c>
      <c r="I43" s="26" t="s">
        <v>34</v>
      </c>
      <c r="J43" s="26">
        <v>0.9</v>
      </c>
      <c r="K43" s="21" t="str">
        <f t="shared" ref="K43:K88" si="13">ROUND((IF(H43&lt;100%,H43*$U$15+$T$15,$R$15)),0)&amp;" til "&amp;ROUND((IF(J43&lt;100%,J43*$U$15+$T$15,$R$15)),0)</f>
        <v>0 til 0</v>
      </c>
      <c r="L43" s="21" t="str">
        <f t="shared" ref="L43:L88" si="14">ROUND(H43*$S$15*$H43,0)&amp;" til "&amp;ROUND(J43*$S$15*$J43,0)</f>
        <v>0 til 0</v>
      </c>
      <c r="M43" s="28">
        <f t="shared" ref="M43:M88" si="15">IF((H43*$S$15*$H43)=0,0,((2.8/(H43*$S$15*$H43))^(1/3)*500/86400))</f>
        <v>0</v>
      </c>
      <c r="N43" s="28" t="s">
        <v>34</v>
      </c>
      <c r="O43" s="27">
        <f t="shared" ref="O43:O88" si="16">IF((J43*$S$15*$H43)=0,0,((2.8/(J43*$S$15*$J43))^(1/3)*500/86400))</f>
        <v>0</v>
      </c>
      <c r="P43" s="74"/>
      <c r="Q43" s="2"/>
      <c r="R43" s="59"/>
      <c r="S43" s="59"/>
      <c r="T43" s="59"/>
      <c r="U43" s="61"/>
      <c r="V43" s="2"/>
    </row>
    <row r="44" spans="1:22" x14ac:dyDescent="0.25">
      <c r="A44" s="36"/>
      <c r="B44" s="67"/>
      <c r="C44" s="68" t="s">
        <v>25</v>
      </c>
      <c r="D44" s="70" t="s">
        <v>101</v>
      </c>
      <c r="E44" s="71" t="s">
        <v>148</v>
      </c>
      <c r="F44" s="71" t="s">
        <v>23</v>
      </c>
      <c r="G44" s="72" t="s">
        <v>86</v>
      </c>
      <c r="H44" s="86">
        <v>0.72499999999999998</v>
      </c>
      <c r="I44" s="55" t="s">
        <v>34</v>
      </c>
      <c r="J44" s="55">
        <v>0.77500000000000002</v>
      </c>
      <c r="K44" s="16" t="str">
        <f t="shared" si="13"/>
        <v>0 til 0</v>
      </c>
      <c r="L44" s="16" t="str">
        <f t="shared" si="14"/>
        <v>0 til 0</v>
      </c>
      <c r="M44" s="56">
        <f t="shared" si="15"/>
        <v>0</v>
      </c>
      <c r="N44" s="56" t="s">
        <v>34</v>
      </c>
      <c r="O44" s="30">
        <f t="shared" si="16"/>
        <v>0</v>
      </c>
      <c r="P44" s="67"/>
      <c r="Q44" s="2"/>
      <c r="R44" s="114"/>
      <c r="S44" s="114"/>
      <c r="T44" s="115"/>
      <c r="U44" s="115"/>
      <c r="V44" s="2"/>
    </row>
    <row r="45" spans="1:22" ht="30" customHeight="1" x14ac:dyDescent="0.25">
      <c r="A45" s="36"/>
      <c r="B45" s="34" t="s">
        <v>94</v>
      </c>
      <c r="C45" s="35" t="s">
        <v>5</v>
      </c>
      <c r="D45" s="69" t="s">
        <v>10</v>
      </c>
      <c r="E45" s="8" t="s">
        <v>134</v>
      </c>
      <c r="F45" s="8" t="s">
        <v>87</v>
      </c>
      <c r="G45" s="8">
        <v>18</v>
      </c>
      <c r="H45" s="7">
        <v>0.7</v>
      </c>
      <c r="I45" s="24" t="s">
        <v>34</v>
      </c>
      <c r="J45" s="24">
        <v>0.75</v>
      </c>
      <c r="K45" s="9" t="str">
        <f t="shared" si="13"/>
        <v>0 til 0</v>
      </c>
      <c r="L45" s="9" t="str">
        <f t="shared" si="14"/>
        <v>0 til 0</v>
      </c>
      <c r="M45" s="29">
        <f t="shared" si="15"/>
        <v>0</v>
      </c>
      <c r="N45" s="29" t="s">
        <v>34</v>
      </c>
      <c r="O45" s="10">
        <f t="shared" si="16"/>
        <v>0</v>
      </c>
      <c r="P45" s="98" t="s">
        <v>149</v>
      </c>
      <c r="Q45" s="2"/>
      <c r="R45" s="114"/>
      <c r="S45" s="114"/>
      <c r="T45" s="115"/>
      <c r="U45" s="115"/>
      <c r="V45" s="2"/>
    </row>
    <row r="46" spans="1:22" x14ac:dyDescent="0.25">
      <c r="A46" s="36"/>
      <c r="B46" s="76"/>
      <c r="C46" s="63" t="s">
        <v>15</v>
      </c>
      <c r="D46" s="57" t="s">
        <v>21</v>
      </c>
      <c r="E46" s="57" t="s">
        <v>144</v>
      </c>
      <c r="F46" s="57" t="s">
        <v>81</v>
      </c>
      <c r="G46" s="62">
        <v>28</v>
      </c>
      <c r="H46" s="26">
        <v>0.85</v>
      </c>
      <c r="I46" s="26" t="s">
        <v>34</v>
      </c>
      <c r="J46" s="26">
        <v>0.9</v>
      </c>
      <c r="K46" s="21" t="str">
        <f t="shared" si="13"/>
        <v>0 til 0</v>
      </c>
      <c r="L46" s="21" t="str">
        <f t="shared" si="14"/>
        <v>0 til 0</v>
      </c>
      <c r="M46" s="28">
        <f t="shared" si="15"/>
        <v>0</v>
      </c>
      <c r="N46" s="28" t="s">
        <v>34</v>
      </c>
      <c r="O46" s="27">
        <f t="shared" si="16"/>
        <v>0</v>
      </c>
      <c r="P46" s="64"/>
      <c r="Q46" s="2"/>
      <c r="R46" s="2"/>
      <c r="S46" s="37"/>
      <c r="T46" s="115"/>
      <c r="U46" s="115"/>
      <c r="V46" s="2"/>
    </row>
    <row r="47" spans="1:22" x14ac:dyDescent="0.25">
      <c r="A47" s="36"/>
      <c r="B47" s="34"/>
      <c r="C47" s="35" t="s">
        <v>16</v>
      </c>
      <c r="D47" s="15" t="s">
        <v>101</v>
      </c>
      <c r="E47" s="8" t="s">
        <v>157</v>
      </c>
      <c r="F47" s="8" t="s">
        <v>23</v>
      </c>
      <c r="G47" s="54" t="s">
        <v>86</v>
      </c>
      <c r="H47" s="24">
        <v>0.68</v>
      </c>
      <c r="I47" s="24" t="s">
        <v>34</v>
      </c>
      <c r="J47" s="24">
        <v>0.73</v>
      </c>
      <c r="K47" s="9" t="str">
        <f t="shared" si="13"/>
        <v>0 til 0</v>
      </c>
      <c r="L47" s="9" t="str">
        <f t="shared" si="14"/>
        <v>0 til 0</v>
      </c>
      <c r="M47" s="29">
        <f t="shared" si="15"/>
        <v>0</v>
      </c>
      <c r="N47" s="29" t="s">
        <v>34</v>
      </c>
      <c r="O47" s="10">
        <f t="shared" si="16"/>
        <v>0</v>
      </c>
      <c r="P47" s="66"/>
      <c r="Q47" s="2"/>
      <c r="R47" s="2"/>
      <c r="S47" s="37"/>
      <c r="T47" s="115"/>
      <c r="U47" s="115"/>
      <c r="V47" s="2"/>
    </row>
    <row r="48" spans="1:22" ht="45" x14ac:dyDescent="0.25">
      <c r="A48" s="36"/>
      <c r="B48" s="76"/>
      <c r="C48" s="63" t="s">
        <v>17</v>
      </c>
      <c r="D48" s="57" t="s">
        <v>21</v>
      </c>
      <c r="E48" s="97" t="s">
        <v>129</v>
      </c>
      <c r="F48" s="57" t="s">
        <v>127</v>
      </c>
      <c r="G48" s="62" t="s">
        <v>130</v>
      </c>
      <c r="H48" s="26">
        <v>0.85</v>
      </c>
      <c r="I48" s="26" t="s">
        <v>34</v>
      </c>
      <c r="J48" s="26">
        <v>1.05</v>
      </c>
      <c r="K48" s="21" t="str">
        <f t="shared" si="13"/>
        <v>0 til 0</v>
      </c>
      <c r="L48" s="21" t="str">
        <f t="shared" si="14"/>
        <v>0 til 0</v>
      </c>
      <c r="M48" s="28">
        <f t="shared" si="15"/>
        <v>0</v>
      </c>
      <c r="N48" s="28" t="s">
        <v>34</v>
      </c>
      <c r="O48" s="27">
        <f t="shared" si="16"/>
        <v>0</v>
      </c>
      <c r="P48" s="75" t="s">
        <v>131</v>
      </c>
      <c r="Q48" s="2"/>
      <c r="R48" s="2"/>
      <c r="S48" s="59"/>
      <c r="T48" s="115"/>
      <c r="U48" s="115"/>
      <c r="V48" s="2"/>
    </row>
    <row r="49" spans="1:22" x14ac:dyDescent="0.25">
      <c r="A49" s="36"/>
      <c r="B49" s="34"/>
      <c r="C49" s="35" t="s">
        <v>18</v>
      </c>
      <c r="D49" s="92" t="s">
        <v>26</v>
      </c>
      <c r="E49" s="8"/>
      <c r="F49" s="8"/>
      <c r="G49" s="54"/>
      <c r="H49" s="24"/>
      <c r="I49" s="24"/>
      <c r="J49" s="24"/>
      <c r="K49" s="9"/>
      <c r="L49" s="9"/>
      <c r="M49" s="29"/>
      <c r="N49" s="29"/>
      <c r="O49" s="10"/>
      <c r="P49" s="66"/>
      <c r="Q49" s="2"/>
      <c r="R49" s="2"/>
      <c r="S49" s="2"/>
      <c r="T49" s="2"/>
      <c r="U49" s="2"/>
      <c r="V49" s="2"/>
    </row>
    <row r="50" spans="1:22" x14ac:dyDescent="0.25">
      <c r="A50" s="36"/>
      <c r="B50" s="76"/>
      <c r="C50" s="63" t="s">
        <v>19</v>
      </c>
      <c r="D50" s="77" t="s">
        <v>21</v>
      </c>
      <c r="E50" s="57" t="s">
        <v>140</v>
      </c>
      <c r="F50" s="57" t="s">
        <v>24</v>
      </c>
      <c r="G50" s="57">
        <v>30</v>
      </c>
      <c r="H50" s="25">
        <v>0.875</v>
      </c>
      <c r="I50" s="26" t="s">
        <v>34</v>
      </c>
      <c r="J50" s="26">
        <v>0.92500000000000004</v>
      </c>
      <c r="K50" s="21" t="str">
        <f t="shared" si="13"/>
        <v>0 til 0</v>
      </c>
      <c r="L50" s="21" t="str">
        <f t="shared" si="14"/>
        <v>0 til 0</v>
      </c>
      <c r="M50" s="28">
        <f t="shared" si="15"/>
        <v>0</v>
      </c>
      <c r="N50" s="28" t="s">
        <v>34</v>
      </c>
      <c r="O50" s="27">
        <f t="shared" si="16"/>
        <v>0</v>
      </c>
      <c r="P50" s="74"/>
      <c r="Q50" s="2"/>
      <c r="R50" s="2"/>
      <c r="S50" s="2"/>
      <c r="T50" s="2"/>
      <c r="U50" s="2"/>
      <c r="V50" s="2"/>
    </row>
    <row r="51" spans="1:22" x14ac:dyDescent="0.25">
      <c r="A51" s="36"/>
      <c r="B51" s="76"/>
      <c r="C51" s="63"/>
      <c r="D51" s="73" t="s">
        <v>10</v>
      </c>
      <c r="E51" s="57" t="s">
        <v>137</v>
      </c>
      <c r="F51" s="57"/>
      <c r="G51" s="57" t="s">
        <v>143</v>
      </c>
      <c r="H51" s="25">
        <v>0.65</v>
      </c>
      <c r="I51" s="26" t="s">
        <v>34</v>
      </c>
      <c r="J51" s="26">
        <v>0.7</v>
      </c>
      <c r="K51" s="21" t="str">
        <f t="shared" si="13"/>
        <v>0 til 0</v>
      </c>
      <c r="L51" s="21" t="str">
        <f t="shared" si="14"/>
        <v>0 til 0</v>
      </c>
      <c r="M51" s="28">
        <f t="shared" si="15"/>
        <v>0</v>
      </c>
      <c r="N51" s="28" t="s">
        <v>34</v>
      </c>
      <c r="O51" s="27">
        <f t="shared" si="16"/>
        <v>0</v>
      </c>
      <c r="P51" s="75"/>
      <c r="Q51" s="2"/>
      <c r="R51" s="2"/>
      <c r="S51" s="2"/>
      <c r="T51" s="2"/>
      <c r="U51" s="2"/>
      <c r="V51" s="2"/>
    </row>
    <row r="52" spans="1:22" x14ac:dyDescent="0.25">
      <c r="A52" s="36"/>
      <c r="B52" s="67"/>
      <c r="C52" s="68" t="s">
        <v>25</v>
      </c>
      <c r="D52" s="70" t="s">
        <v>101</v>
      </c>
      <c r="E52" s="71" t="s">
        <v>148</v>
      </c>
      <c r="F52" s="71" t="s">
        <v>23</v>
      </c>
      <c r="G52" s="72" t="s">
        <v>86</v>
      </c>
      <c r="H52" s="86">
        <v>0.72499999999999998</v>
      </c>
      <c r="I52" s="55" t="s">
        <v>34</v>
      </c>
      <c r="J52" s="55">
        <v>0.77500000000000002</v>
      </c>
      <c r="K52" s="16" t="str">
        <f t="shared" si="13"/>
        <v>0 til 0</v>
      </c>
      <c r="L52" s="16" t="str">
        <f t="shared" si="14"/>
        <v>0 til 0</v>
      </c>
      <c r="M52" s="56">
        <f t="shared" si="15"/>
        <v>0</v>
      </c>
      <c r="N52" s="56" t="s">
        <v>34</v>
      </c>
      <c r="O52" s="30">
        <f t="shared" si="16"/>
        <v>0</v>
      </c>
      <c r="P52" s="67"/>
      <c r="Q52" s="2"/>
      <c r="R52" s="2"/>
      <c r="S52" s="2"/>
      <c r="T52" s="2"/>
      <c r="U52" s="2"/>
      <c r="V52" s="2"/>
    </row>
    <row r="53" spans="1:22" ht="29.25" customHeight="1" x14ac:dyDescent="0.25">
      <c r="A53" s="36"/>
      <c r="B53" s="34" t="s">
        <v>95</v>
      </c>
      <c r="C53" s="35" t="s">
        <v>5</v>
      </c>
      <c r="D53" s="69" t="s">
        <v>10</v>
      </c>
      <c r="E53" s="8" t="s">
        <v>134</v>
      </c>
      <c r="F53" s="8" t="s">
        <v>87</v>
      </c>
      <c r="G53" s="8">
        <v>18</v>
      </c>
      <c r="H53" s="7">
        <v>0.7</v>
      </c>
      <c r="I53" s="24" t="s">
        <v>34</v>
      </c>
      <c r="J53" s="24">
        <v>0.75</v>
      </c>
      <c r="K53" s="9" t="str">
        <f t="shared" si="13"/>
        <v>0 til 0</v>
      </c>
      <c r="L53" s="9" t="str">
        <f t="shared" si="14"/>
        <v>0 til 0</v>
      </c>
      <c r="M53" s="29">
        <f t="shared" si="15"/>
        <v>0</v>
      </c>
      <c r="N53" s="29" t="s">
        <v>34</v>
      </c>
      <c r="O53" s="10">
        <f t="shared" si="16"/>
        <v>0</v>
      </c>
      <c r="P53" s="98" t="s">
        <v>149</v>
      </c>
      <c r="Q53" s="2"/>
      <c r="R53" s="2"/>
      <c r="S53" s="2"/>
      <c r="T53" s="2"/>
      <c r="U53" s="2"/>
      <c r="V53" s="2"/>
    </row>
    <row r="54" spans="1:22" x14ac:dyDescent="0.25">
      <c r="A54" s="36"/>
      <c r="B54" s="76"/>
      <c r="C54" s="63" t="s">
        <v>15</v>
      </c>
      <c r="D54" s="57" t="s">
        <v>21</v>
      </c>
      <c r="E54" s="57" t="s">
        <v>145</v>
      </c>
      <c r="F54" s="57" t="s">
        <v>81</v>
      </c>
      <c r="G54" s="62" t="s">
        <v>146</v>
      </c>
      <c r="H54" s="26">
        <v>0.86</v>
      </c>
      <c r="I54" s="26" t="s">
        <v>34</v>
      </c>
      <c r="J54" s="26">
        <v>0.92</v>
      </c>
      <c r="K54" s="21" t="str">
        <f t="shared" si="13"/>
        <v>0 til 0</v>
      </c>
      <c r="L54" s="21" t="str">
        <f t="shared" si="14"/>
        <v>0 til 0</v>
      </c>
      <c r="M54" s="28">
        <f t="shared" si="15"/>
        <v>0</v>
      </c>
      <c r="N54" s="28" t="s">
        <v>34</v>
      </c>
      <c r="O54" s="27">
        <f t="shared" si="16"/>
        <v>0</v>
      </c>
      <c r="P54" s="64"/>
      <c r="Q54" s="2"/>
      <c r="R54" s="2"/>
      <c r="S54" s="2"/>
      <c r="T54" s="2"/>
      <c r="U54" s="2"/>
      <c r="V54" s="2"/>
    </row>
    <row r="55" spans="1:22" x14ac:dyDescent="0.25">
      <c r="A55" s="36"/>
      <c r="B55" s="34"/>
      <c r="C55" s="35" t="s">
        <v>16</v>
      </c>
      <c r="D55" s="15" t="s">
        <v>101</v>
      </c>
      <c r="E55" s="8" t="s">
        <v>157</v>
      </c>
      <c r="F55" s="8" t="s">
        <v>23</v>
      </c>
      <c r="G55" s="54" t="s">
        <v>86</v>
      </c>
      <c r="H55" s="24">
        <v>0.69</v>
      </c>
      <c r="I55" s="24" t="s">
        <v>34</v>
      </c>
      <c r="J55" s="24">
        <v>0.74</v>
      </c>
      <c r="K55" s="9" t="str">
        <f t="shared" si="13"/>
        <v>0 til 0</v>
      </c>
      <c r="L55" s="9" t="str">
        <f t="shared" si="14"/>
        <v>0 til 0</v>
      </c>
      <c r="M55" s="29">
        <f t="shared" si="15"/>
        <v>0</v>
      </c>
      <c r="N55" s="29" t="s">
        <v>34</v>
      </c>
      <c r="O55" s="10">
        <f t="shared" si="16"/>
        <v>0</v>
      </c>
      <c r="P55" s="66"/>
      <c r="Q55" s="2"/>
      <c r="R55" s="2"/>
      <c r="S55" s="2"/>
      <c r="T55" s="2"/>
      <c r="U55" s="2"/>
      <c r="V55" s="2"/>
    </row>
    <row r="56" spans="1:22" ht="45" x14ac:dyDescent="0.25">
      <c r="A56" s="36"/>
      <c r="B56" s="76"/>
      <c r="C56" s="63" t="s">
        <v>17</v>
      </c>
      <c r="D56" s="57" t="s">
        <v>21</v>
      </c>
      <c r="E56" s="97" t="s">
        <v>129</v>
      </c>
      <c r="F56" s="57" t="s">
        <v>127</v>
      </c>
      <c r="G56" s="62" t="s">
        <v>130</v>
      </c>
      <c r="H56" s="26">
        <v>0.85</v>
      </c>
      <c r="I56" s="26" t="s">
        <v>34</v>
      </c>
      <c r="J56" s="26">
        <v>1.05</v>
      </c>
      <c r="K56" s="21" t="str">
        <f t="shared" si="13"/>
        <v>0 til 0</v>
      </c>
      <c r="L56" s="21" t="str">
        <f t="shared" si="14"/>
        <v>0 til 0</v>
      </c>
      <c r="M56" s="28">
        <f t="shared" si="15"/>
        <v>0</v>
      </c>
      <c r="N56" s="28" t="s">
        <v>34</v>
      </c>
      <c r="O56" s="27">
        <f t="shared" si="16"/>
        <v>0</v>
      </c>
      <c r="P56" s="75" t="s">
        <v>131</v>
      </c>
      <c r="Q56" s="2"/>
      <c r="R56" s="2"/>
      <c r="S56" s="2"/>
      <c r="T56" s="2"/>
      <c r="U56" s="2"/>
      <c r="V56" s="2"/>
    </row>
    <row r="57" spans="1:22" x14ac:dyDescent="0.25">
      <c r="A57" s="36"/>
      <c r="B57" s="34"/>
      <c r="C57" s="35" t="s">
        <v>18</v>
      </c>
      <c r="D57" s="92" t="s">
        <v>26</v>
      </c>
      <c r="E57" s="8"/>
      <c r="F57" s="8"/>
      <c r="G57" s="54"/>
      <c r="H57" s="24"/>
      <c r="I57" s="24"/>
      <c r="J57" s="24"/>
      <c r="K57" s="9"/>
      <c r="L57" s="9"/>
      <c r="M57" s="29"/>
      <c r="N57" s="29"/>
      <c r="O57" s="10"/>
      <c r="P57" s="66"/>
      <c r="Q57" s="2"/>
      <c r="R57" s="2"/>
      <c r="S57" s="2"/>
      <c r="T57" s="2"/>
      <c r="U57" s="2"/>
      <c r="V57" s="2"/>
    </row>
    <row r="58" spans="1:22" ht="18.75" x14ac:dyDescent="0.3">
      <c r="A58" s="38"/>
      <c r="B58" s="76"/>
      <c r="C58" s="63" t="s">
        <v>19</v>
      </c>
      <c r="D58" s="77" t="s">
        <v>21</v>
      </c>
      <c r="E58" s="57" t="s">
        <v>141</v>
      </c>
      <c r="F58" s="57" t="s">
        <v>24</v>
      </c>
      <c r="G58" s="57">
        <v>30</v>
      </c>
      <c r="H58" s="25">
        <v>0.875</v>
      </c>
      <c r="I58" s="26" t="s">
        <v>34</v>
      </c>
      <c r="J58" s="26">
        <v>0.92500000000000004</v>
      </c>
      <c r="K58" s="21" t="str">
        <f t="shared" si="13"/>
        <v>0 til 0</v>
      </c>
      <c r="L58" s="21" t="str">
        <f t="shared" si="14"/>
        <v>0 til 0</v>
      </c>
      <c r="M58" s="28">
        <f t="shared" si="15"/>
        <v>0</v>
      </c>
      <c r="N58" s="28" t="s">
        <v>34</v>
      </c>
      <c r="O58" s="27">
        <f t="shared" si="16"/>
        <v>0</v>
      </c>
      <c r="P58" s="74"/>
      <c r="Q58" s="2"/>
      <c r="R58" s="2"/>
      <c r="S58" s="2"/>
      <c r="T58" s="2"/>
      <c r="U58" s="2"/>
      <c r="V58" s="2"/>
    </row>
    <row r="59" spans="1:22" ht="18.75" x14ac:dyDescent="0.3">
      <c r="A59" s="38"/>
      <c r="B59" s="76"/>
      <c r="C59" s="63"/>
      <c r="D59" s="73" t="s">
        <v>10</v>
      </c>
      <c r="E59" s="57" t="s">
        <v>142</v>
      </c>
      <c r="F59" s="57"/>
      <c r="G59" s="57" t="s">
        <v>143</v>
      </c>
      <c r="H59" s="25">
        <v>0.65</v>
      </c>
      <c r="I59" s="26" t="s">
        <v>34</v>
      </c>
      <c r="J59" s="26">
        <v>0.7</v>
      </c>
      <c r="K59" s="21" t="str">
        <f t="shared" si="13"/>
        <v>0 til 0</v>
      </c>
      <c r="L59" s="21" t="str">
        <f t="shared" si="14"/>
        <v>0 til 0</v>
      </c>
      <c r="M59" s="28">
        <f t="shared" si="15"/>
        <v>0</v>
      </c>
      <c r="N59" s="28" t="s">
        <v>34</v>
      </c>
      <c r="O59" s="27">
        <f t="shared" si="16"/>
        <v>0</v>
      </c>
      <c r="P59" s="75"/>
      <c r="Q59" s="2"/>
      <c r="R59" s="2"/>
      <c r="S59" s="2"/>
      <c r="T59" s="2"/>
      <c r="U59" s="2"/>
      <c r="V59" s="2"/>
    </row>
    <row r="60" spans="1:22" x14ac:dyDescent="0.25">
      <c r="A60" s="36"/>
      <c r="B60" s="67"/>
      <c r="C60" s="68" t="s">
        <v>25</v>
      </c>
      <c r="D60" s="70" t="s">
        <v>101</v>
      </c>
      <c r="E60" s="71" t="s">
        <v>148</v>
      </c>
      <c r="F60" s="71" t="s">
        <v>23</v>
      </c>
      <c r="G60" s="72" t="s">
        <v>86</v>
      </c>
      <c r="H60" s="86">
        <v>0.75</v>
      </c>
      <c r="I60" s="55" t="s">
        <v>34</v>
      </c>
      <c r="J60" s="55">
        <v>0.8</v>
      </c>
      <c r="K60" s="16" t="str">
        <f t="shared" si="13"/>
        <v>0 til 0</v>
      </c>
      <c r="L60" s="16" t="str">
        <f t="shared" si="14"/>
        <v>0 til 0</v>
      </c>
      <c r="M60" s="56">
        <f t="shared" si="15"/>
        <v>0</v>
      </c>
      <c r="N60" s="56" t="s">
        <v>34</v>
      </c>
      <c r="O60" s="30">
        <f t="shared" si="16"/>
        <v>0</v>
      </c>
      <c r="P60" s="67"/>
      <c r="Q60" s="2"/>
      <c r="R60" s="2"/>
      <c r="S60" s="2"/>
      <c r="T60" s="2"/>
      <c r="U60" s="2"/>
      <c r="V60" s="2"/>
    </row>
    <row r="61" spans="1:22" ht="30" x14ac:dyDescent="0.25">
      <c r="A61" s="36"/>
      <c r="B61" s="34" t="s">
        <v>96</v>
      </c>
      <c r="C61" s="35" t="s">
        <v>5</v>
      </c>
      <c r="D61" s="69" t="s">
        <v>10</v>
      </c>
      <c r="E61" s="8" t="s">
        <v>134</v>
      </c>
      <c r="F61" s="8" t="s">
        <v>87</v>
      </c>
      <c r="G61" s="8">
        <v>18</v>
      </c>
      <c r="H61" s="7">
        <v>0.7</v>
      </c>
      <c r="I61" s="24" t="s">
        <v>34</v>
      </c>
      <c r="J61" s="24">
        <v>0.75</v>
      </c>
      <c r="K61" s="9" t="str">
        <f t="shared" si="13"/>
        <v>0 til 0</v>
      </c>
      <c r="L61" s="9" t="str">
        <f t="shared" si="14"/>
        <v>0 til 0</v>
      </c>
      <c r="M61" s="29">
        <f t="shared" si="15"/>
        <v>0</v>
      </c>
      <c r="N61" s="29" t="s">
        <v>34</v>
      </c>
      <c r="O61" s="10">
        <f t="shared" si="16"/>
        <v>0</v>
      </c>
      <c r="P61" s="98" t="s">
        <v>149</v>
      </c>
      <c r="Q61" s="2"/>
      <c r="R61" s="2"/>
      <c r="S61" s="2"/>
      <c r="T61" s="2"/>
      <c r="U61" s="2"/>
      <c r="V61" s="2"/>
    </row>
    <row r="62" spans="1:22" x14ac:dyDescent="0.25">
      <c r="A62" s="36"/>
      <c r="B62" s="76"/>
      <c r="C62" s="63" t="s">
        <v>15</v>
      </c>
      <c r="D62" s="57" t="s">
        <v>21</v>
      </c>
      <c r="E62" s="57" t="s">
        <v>151</v>
      </c>
      <c r="F62" s="57" t="s">
        <v>81</v>
      </c>
      <c r="G62" s="62">
        <v>30</v>
      </c>
      <c r="H62" s="26">
        <v>0.875</v>
      </c>
      <c r="I62" s="26" t="s">
        <v>34</v>
      </c>
      <c r="J62" s="26">
        <v>0.92</v>
      </c>
      <c r="K62" s="21" t="str">
        <f t="shared" si="13"/>
        <v>0 til 0</v>
      </c>
      <c r="L62" s="21" t="str">
        <f t="shared" si="14"/>
        <v>0 til 0</v>
      </c>
      <c r="M62" s="28">
        <f t="shared" si="15"/>
        <v>0</v>
      </c>
      <c r="N62" s="28" t="s">
        <v>34</v>
      </c>
      <c r="O62" s="27">
        <f t="shared" si="16"/>
        <v>0</v>
      </c>
      <c r="P62" s="64"/>
      <c r="Q62" s="2"/>
      <c r="R62" s="2"/>
      <c r="S62" s="2"/>
      <c r="T62" s="2"/>
      <c r="U62" s="2"/>
      <c r="V62" s="2"/>
    </row>
    <row r="63" spans="1:22" x14ac:dyDescent="0.25">
      <c r="A63" s="36"/>
      <c r="B63" s="34"/>
      <c r="C63" s="35" t="s">
        <v>16</v>
      </c>
      <c r="D63" s="15" t="s">
        <v>101</v>
      </c>
      <c r="E63" s="8" t="s">
        <v>162</v>
      </c>
      <c r="F63" s="8" t="s">
        <v>23</v>
      </c>
      <c r="G63" s="54" t="s">
        <v>86</v>
      </c>
      <c r="H63" s="24">
        <v>0.7</v>
      </c>
      <c r="I63" s="24" t="s">
        <v>34</v>
      </c>
      <c r="J63" s="24">
        <v>0.75</v>
      </c>
      <c r="K63" s="9" t="str">
        <f t="shared" si="13"/>
        <v>0 til 0</v>
      </c>
      <c r="L63" s="9" t="str">
        <f t="shared" si="14"/>
        <v>0 til 0</v>
      </c>
      <c r="M63" s="29">
        <f t="shared" si="15"/>
        <v>0</v>
      </c>
      <c r="N63" s="29" t="s">
        <v>34</v>
      </c>
      <c r="O63" s="10">
        <f t="shared" si="16"/>
        <v>0</v>
      </c>
      <c r="P63" s="66"/>
      <c r="Q63" s="2"/>
      <c r="R63" s="2"/>
    </row>
    <row r="64" spans="1:22" ht="45" x14ac:dyDescent="0.25">
      <c r="A64" s="36"/>
      <c r="B64" s="76"/>
      <c r="C64" s="63" t="s">
        <v>17</v>
      </c>
      <c r="D64" s="57" t="s">
        <v>21</v>
      </c>
      <c r="E64" s="97" t="s">
        <v>129</v>
      </c>
      <c r="F64" s="57" t="s">
        <v>127</v>
      </c>
      <c r="G64" s="62" t="s">
        <v>130</v>
      </c>
      <c r="H64" s="26">
        <v>0.85</v>
      </c>
      <c r="I64" s="26" t="s">
        <v>34</v>
      </c>
      <c r="J64" s="26">
        <v>1.075</v>
      </c>
      <c r="K64" s="21" t="str">
        <f t="shared" si="13"/>
        <v>0 til 0</v>
      </c>
      <c r="L64" s="21" t="str">
        <f t="shared" si="14"/>
        <v>0 til 0</v>
      </c>
      <c r="M64" s="28">
        <f t="shared" si="15"/>
        <v>0</v>
      </c>
      <c r="N64" s="28" t="s">
        <v>34</v>
      </c>
      <c r="O64" s="27">
        <f t="shared" si="16"/>
        <v>0</v>
      </c>
      <c r="P64" s="75" t="s">
        <v>131</v>
      </c>
      <c r="Q64" s="2"/>
      <c r="R64" s="2"/>
    </row>
    <row r="65" spans="2:18" x14ac:dyDescent="0.25">
      <c r="B65" s="34"/>
      <c r="C65" s="35" t="s">
        <v>18</v>
      </c>
      <c r="D65" s="92" t="s">
        <v>26</v>
      </c>
      <c r="E65" s="8"/>
      <c r="F65" s="8"/>
      <c r="G65" s="54"/>
      <c r="H65" s="24"/>
      <c r="I65" s="24"/>
      <c r="J65" s="24"/>
      <c r="K65" s="9"/>
      <c r="L65" s="9"/>
      <c r="M65" s="29"/>
      <c r="N65" s="29"/>
      <c r="O65" s="10"/>
      <c r="P65" s="66"/>
      <c r="Q65" s="2"/>
      <c r="R65" s="2"/>
    </row>
    <row r="66" spans="2:18" x14ac:dyDescent="0.25">
      <c r="B66" s="76"/>
      <c r="C66" s="63" t="s">
        <v>19</v>
      </c>
      <c r="D66" s="77" t="s">
        <v>21</v>
      </c>
      <c r="E66" s="57" t="s">
        <v>140</v>
      </c>
      <c r="F66" s="57" t="s">
        <v>127</v>
      </c>
      <c r="G66" s="57">
        <v>32</v>
      </c>
      <c r="H66" s="25">
        <v>0.9</v>
      </c>
      <c r="I66" s="26" t="s">
        <v>34</v>
      </c>
      <c r="J66" s="26">
        <v>0.95</v>
      </c>
      <c r="K66" s="21" t="str">
        <f t="shared" si="13"/>
        <v>0 til 0</v>
      </c>
      <c r="L66" s="21" t="str">
        <f t="shared" si="14"/>
        <v>0 til 0</v>
      </c>
      <c r="M66" s="28">
        <f t="shared" si="15"/>
        <v>0</v>
      </c>
      <c r="N66" s="28" t="s">
        <v>34</v>
      </c>
      <c r="O66" s="27">
        <f t="shared" si="16"/>
        <v>0</v>
      </c>
      <c r="P66" s="74"/>
      <c r="Q66" s="2"/>
      <c r="R66" s="2"/>
    </row>
    <row r="67" spans="2:18" x14ac:dyDescent="0.25">
      <c r="B67" s="76"/>
      <c r="C67" s="63"/>
      <c r="D67" s="73" t="s">
        <v>10</v>
      </c>
      <c r="E67" s="57" t="s">
        <v>137</v>
      </c>
      <c r="F67" s="57"/>
      <c r="G67" s="57" t="s">
        <v>143</v>
      </c>
      <c r="H67" s="25">
        <v>0.65</v>
      </c>
      <c r="I67" s="26" t="s">
        <v>34</v>
      </c>
      <c r="J67" s="26">
        <v>0.7</v>
      </c>
      <c r="K67" s="21" t="str">
        <f t="shared" si="13"/>
        <v>0 til 0</v>
      </c>
      <c r="L67" s="21" t="str">
        <f t="shared" si="14"/>
        <v>0 til 0</v>
      </c>
      <c r="M67" s="28">
        <f t="shared" si="15"/>
        <v>0</v>
      </c>
      <c r="N67" s="28" t="s">
        <v>34</v>
      </c>
      <c r="O67" s="27">
        <f t="shared" si="16"/>
        <v>0</v>
      </c>
      <c r="P67" s="75"/>
      <c r="Q67" s="2"/>
      <c r="R67" s="2"/>
    </row>
    <row r="68" spans="2:18" x14ac:dyDescent="0.25">
      <c r="B68" s="67"/>
      <c r="C68" s="68" t="s">
        <v>25</v>
      </c>
      <c r="D68" s="70" t="s">
        <v>101</v>
      </c>
      <c r="E68" s="71" t="s">
        <v>148</v>
      </c>
      <c r="F68" s="71" t="s">
        <v>23</v>
      </c>
      <c r="G68" s="72" t="s">
        <v>86</v>
      </c>
      <c r="H68" s="86">
        <v>0.75</v>
      </c>
      <c r="I68" s="55" t="s">
        <v>34</v>
      </c>
      <c r="J68" s="55">
        <v>0.8</v>
      </c>
      <c r="K68" s="16" t="str">
        <f t="shared" si="13"/>
        <v>0 til 0</v>
      </c>
      <c r="L68" s="16" t="str">
        <f t="shared" si="14"/>
        <v>0 til 0</v>
      </c>
      <c r="M68" s="56">
        <f t="shared" si="15"/>
        <v>0</v>
      </c>
      <c r="N68" s="56" t="s">
        <v>34</v>
      </c>
      <c r="O68" s="30">
        <f t="shared" si="16"/>
        <v>0</v>
      </c>
      <c r="P68" s="67"/>
      <c r="Q68" s="2"/>
      <c r="R68" s="2"/>
    </row>
    <row r="69" spans="2:18" ht="30" x14ac:dyDescent="0.25">
      <c r="B69" s="34" t="s">
        <v>97</v>
      </c>
      <c r="C69" s="35" t="s">
        <v>5</v>
      </c>
      <c r="D69" s="69" t="s">
        <v>10</v>
      </c>
      <c r="E69" s="8" t="s">
        <v>134</v>
      </c>
      <c r="F69" s="8" t="s">
        <v>87</v>
      </c>
      <c r="G69" s="8">
        <v>18</v>
      </c>
      <c r="H69" s="7">
        <v>0.7</v>
      </c>
      <c r="I69" s="24" t="s">
        <v>34</v>
      </c>
      <c r="J69" s="24">
        <v>0.75</v>
      </c>
      <c r="K69" s="9" t="str">
        <f t="shared" si="13"/>
        <v>0 til 0</v>
      </c>
      <c r="L69" s="9" t="str">
        <f t="shared" si="14"/>
        <v>0 til 0</v>
      </c>
      <c r="M69" s="29">
        <f t="shared" si="15"/>
        <v>0</v>
      </c>
      <c r="N69" s="29" t="s">
        <v>34</v>
      </c>
      <c r="O69" s="10">
        <f t="shared" si="16"/>
        <v>0</v>
      </c>
      <c r="P69" s="98" t="s">
        <v>149</v>
      </c>
      <c r="Q69" s="2"/>
      <c r="R69" s="2"/>
    </row>
    <row r="70" spans="2:18" x14ac:dyDescent="0.25">
      <c r="B70" s="76"/>
      <c r="C70" s="63" t="s">
        <v>15</v>
      </c>
      <c r="D70" s="57" t="s">
        <v>21</v>
      </c>
      <c r="E70" s="57" t="s">
        <v>152</v>
      </c>
      <c r="F70" s="57" t="s">
        <v>81</v>
      </c>
      <c r="G70" s="62">
        <v>30</v>
      </c>
      <c r="H70" s="26">
        <v>0.9</v>
      </c>
      <c r="I70" s="26" t="s">
        <v>34</v>
      </c>
      <c r="J70" s="26">
        <v>0.93</v>
      </c>
      <c r="K70" s="21" t="str">
        <f t="shared" si="13"/>
        <v>0 til 0</v>
      </c>
      <c r="L70" s="21" t="str">
        <f t="shared" si="14"/>
        <v>0 til 0</v>
      </c>
      <c r="M70" s="28">
        <f t="shared" si="15"/>
        <v>0</v>
      </c>
      <c r="N70" s="28" t="s">
        <v>34</v>
      </c>
      <c r="O70" s="27">
        <f t="shared" si="16"/>
        <v>0</v>
      </c>
      <c r="P70" s="64"/>
      <c r="Q70" s="2"/>
      <c r="R70" s="2"/>
    </row>
    <row r="71" spans="2:18" x14ac:dyDescent="0.25">
      <c r="B71" s="34"/>
      <c r="C71" s="35" t="s">
        <v>16</v>
      </c>
      <c r="D71" s="15" t="s">
        <v>101</v>
      </c>
      <c r="E71" s="8" t="s">
        <v>163</v>
      </c>
      <c r="F71" s="8" t="s">
        <v>23</v>
      </c>
      <c r="G71" s="54" t="s">
        <v>86</v>
      </c>
      <c r="H71" s="24">
        <v>0.72499999999999998</v>
      </c>
      <c r="I71" s="24" t="s">
        <v>34</v>
      </c>
      <c r="J71" s="24">
        <v>0.77500000000000002</v>
      </c>
      <c r="K71" s="9" t="str">
        <f t="shared" si="13"/>
        <v>0 til 0</v>
      </c>
      <c r="L71" s="9" t="str">
        <f t="shared" si="14"/>
        <v>0 til 0</v>
      </c>
      <c r="M71" s="29">
        <f t="shared" si="15"/>
        <v>0</v>
      </c>
      <c r="N71" s="29" t="s">
        <v>34</v>
      </c>
      <c r="O71" s="10">
        <f t="shared" si="16"/>
        <v>0</v>
      </c>
      <c r="P71" s="66"/>
      <c r="Q71" s="2"/>
      <c r="R71" s="2"/>
    </row>
    <row r="72" spans="2:18" ht="45" x14ac:dyDescent="0.25">
      <c r="B72" s="76"/>
      <c r="C72" s="63" t="s">
        <v>17</v>
      </c>
      <c r="D72" s="57" t="s">
        <v>21</v>
      </c>
      <c r="E72" s="97" t="s">
        <v>129</v>
      </c>
      <c r="F72" s="57" t="s">
        <v>127</v>
      </c>
      <c r="G72" s="62" t="s">
        <v>130</v>
      </c>
      <c r="H72" s="26">
        <v>0.85</v>
      </c>
      <c r="I72" s="26" t="s">
        <v>34</v>
      </c>
      <c r="J72" s="26">
        <v>1.075</v>
      </c>
      <c r="K72" s="21" t="str">
        <f t="shared" si="13"/>
        <v>0 til 0</v>
      </c>
      <c r="L72" s="21" t="str">
        <f t="shared" si="14"/>
        <v>0 til 0</v>
      </c>
      <c r="M72" s="28">
        <f t="shared" si="15"/>
        <v>0</v>
      </c>
      <c r="N72" s="28" t="s">
        <v>34</v>
      </c>
      <c r="O72" s="27">
        <f t="shared" si="16"/>
        <v>0</v>
      </c>
      <c r="P72" s="75" t="s">
        <v>131</v>
      </c>
      <c r="Q72" s="2"/>
      <c r="R72" s="2"/>
    </row>
    <row r="73" spans="2:18" x14ac:dyDescent="0.25">
      <c r="B73" s="34"/>
      <c r="C73" s="35" t="s">
        <v>18</v>
      </c>
      <c r="D73" s="92" t="s">
        <v>26</v>
      </c>
      <c r="E73" s="8"/>
      <c r="F73" s="8"/>
      <c r="G73" s="54"/>
      <c r="H73" s="24"/>
      <c r="I73" s="24"/>
      <c r="J73" s="24"/>
      <c r="K73" s="9"/>
      <c r="L73" s="9"/>
      <c r="M73" s="29"/>
      <c r="N73" s="29"/>
      <c r="O73" s="10"/>
      <c r="P73" s="66"/>
      <c r="Q73" s="2"/>
      <c r="R73" s="2"/>
    </row>
    <row r="74" spans="2:18" x14ac:dyDescent="0.25">
      <c r="B74" s="76"/>
      <c r="C74" s="63" t="s">
        <v>19</v>
      </c>
      <c r="D74" s="77" t="s">
        <v>21</v>
      </c>
      <c r="E74" s="57" t="s">
        <v>139</v>
      </c>
      <c r="F74" s="57" t="s">
        <v>127</v>
      </c>
      <c r="G74" s="57">
        <v>32</v>
      </c>
      <c r="H74" s="25">
        <v>0.9</v>
      </c>
      <c r="I74" s="26" t="s">
        <v>34</v>
      </c>
      <c r="J74" s="26">
        <v>0.95</v>
      </c>
      <c r="K74" s="21" t="str">
        <f t="shared" si="13"/>
        <v>0 til 0</v>
      </c>
      <c r="L74" s="21" t="str">
        <f t="shared" si="14"/>
        <v>0 til 0</v>
      </c>
      <c r="M74" s="28">
        <f t="shared" si="15"/>
        <v>0</v>
      </c>
      <c r="N74" s="28" t="s">
        <v>34</v>
      </c>
      <c r="O74" s="27">
        <f t="shared" si="16"/>
        <v>0</v>
      </c>
      <c r="P74" s="74"/>
      <c r="Q74" s="2"/>
      <c r="R74" s="2"/>
    </row>
    <row r="75" spans="2:18" x14ac:dyDescent="0.25">
      <c r="B75" s="76"/>
      <c r="C75" s="63"/>
      <c r="D75" s="73" t="s">
        <v>10</v>
      </c>
      <c r="E75" s="57" t="s">
        <v>142</v>
      </c>
      <c r="F75" s="57"/>
      <c r="G75" s="57" t="s">
        <v>143</v>
      </c>
      <c r="H75" s="25">
        <v>0.65</v>
      </c>
      <c r="I75" s="26" t="s">
        <v>34</v>
      </c>
      <c r="J75" s="26">
        <v>0.7</v>
      </c>
      <c r="K75" s="21" t="str">
        <f t="shared" si="13"/>
        <v>0 til 0</v>
      </c>
      <c r="L75" s="21" t="str">
        <f t="shared" si="14"/>
        <v>0 til 0</v>
      </c>
      <c r="M75" s="28">
        <f t="shared" si="15"/>
        <v>0</v>
      </c>
      <c r="N75" s="28" t="s">
        <v>34</v>
      </c>
      <c r="O75" s="27">
        <f t="shared" si="16"/>
        <v>0</v>
      </c>
      <c r="P75" s="75"/>
      <c r="Q75" s="2"/>
      <c r="R75" s="2"/>
    </row>
    <row r="76" spans="2:18" x14ac:dyDescent="0.25">
      <c r="B76" s="67"/>
      <c r="C76" s="68" t="s">
        <v>25</v>
      </c>
      <c r="D76" s="70" t="s">
        <v>101</v>
      </c>
      <c r="E76" s="71" t="s">
        <v>148</v>
      </c>
      <c r="F76" s="71" t="s">
        <v>23</v>
      </c>
      <c r="G76" s="72" t="s">
        <v>86</v>
      </c>
      <c r="H76" s="86">
        <v>0.75</v>
      </c>
      <c r="I76" s="55" t="s">
        <v>34</v>
      </c>
      <c r="J76" s="55">
        <v>0.8</v>
      </c>
      <c r="K76" s="16" t="str">
        <f t="shared" si="13"/>
        <v>0 til 0</v>
      </c>
      <c r="L76" s="16" t="str">
        <f t="shared" si="14"/>
        <v>0 til 0</v>
      </c>
      <c r="M76" s="56">
        <f t="shared" si="15"/>
        <v>0</v>
      </c>
      <c r="N76" s="56" t="s">
        <v>34</v>
      </c>
      <c r="O76" s="30">
        <f t="shared" si="16"/>
        <v>0</v>
      </c>
      <c r="P76" s="67"/>
      <c r="Q76" s="2"/>
      <c r="R76" s="2"/>
    </row>
    <row r="77" spans="2:18" ht="30" x14ac:dyDescent="0.25">
      <c r="B77" s="34" t="s">
        <v>98</v>
      </c>
      <c r="C77" s="35" t="s">
        <v>5</v>
      </c>
      <c r="D77" s="69" t="s">
        <v>10</v>
      </c>
      <c r="E77" s="8" t="s">
        <v>134</v>
      </c>
      <c r="F77" s="8" t="s">
        <v>87</v>
      </c>
      <c r="G77" s="8">
        <v>18</v>
      </c>
      <c r="H77" s="7">
        <v>0.7</v>
      </c>
      <c r="I77" s="24" t="s">
        <v>34</v>
      </c>
      <c r="J77" s="24">
        <v>0.75</v>
      </c>
      <c r="K77" s="9" t="str">
        <f t="shared" si="13"/>
        <v>0 til 0</v>
      </c>
      <c r="L77" s="9" t="str">
        <f t="shared" si="14"/>
        <v>0 til 0</v>
      </c>
      <c r="M77" s="29">
        <f t="shared" si="15"/>
        <v>0</v>
      </c>
      <c r="N77" s="29" t="s">
        <v>34</v>
      </c>
      <c r="O77" s="10">
        <f t="shared" si="16"/>
        <v>0</v>
      </c>
      <c r="P77" s="98" t="s">
        <v>149</v>
      </c>
      <c r="Q77" s="2"/>
      <c r="R77" s="2"/>
    </row>
    <row r="78" spans="2:18" x14ac:dyDescent="0.25">
      <c r="B78" s="76"/>
      <c r="C78" s="63" t="s">
        <v>15</v>
      </c>
      <c r="D78" s="57" t="s">
        <v>21</v>
      </c>
      <c r="E78" s="57" t="s">
        <v>153</v>
      </c>
      <c r="F78" s="57">
        <v>3</v>
      </c>
      <c r="G78" s="62">
        <v>30</v>
      </c>
      <c r="H78" s="26">
        <v>0.91249999999999998</v>
      </c>
      <c r="I78" s="26" t="s">
        <v>34</v>
      </c>
      <c r="J78" s="26">
        <v>0.94</v>
      </c>
      <c r="K78" s="21" t="str">
        <f t="shared" si="13"/>
        <v>0 til 0</v>
      </c>
      <c r="L78" s="21" t="str">
        <f t="shared" si="14"/>
        <v>0 til 0</v>
      </c>
      <c r="M78" s="28">
        <f t="shared" si="15"/>
        <v>0</v>
      </c>
      <c r="N78" s="28" t="s">
        <v>34</v>
      </c>
      <c r="O78" s="27">
        <f t="shared" si="16"/>
        <v>0</v>
      </c>
      <c r="P78" s="64"/>
      <c r="Q78" s="2"/>
      <c r="R78" s="2"/>
    </row>
    <row r="79" spans="2:18" x14ac:dyDescent="0.25">
      <c r="B79" s="34"/>
      <c r="C79" s="35" t="s">
        <v>16</v>
      </c>
      <c r="D79" s="15" t="s">
        <v>101</v>
      </c>
      <c r="E79" s="8" t="s">
        <v>163</v>
      </c>
      <c r="F79" s="8" t="s">
        <v>23</v>
      </c>
      <c r="G79" s="54" t="s">
        <v>86</v>
      </c>
      <c r="H79" s="24">
        <v>0.72499999999999998</v>
      </c>
      <c r="I79" s="24" t="s">
        <v>34</v>
      </c>
      <c r="J79" s="24">
        <v>0.77500000000000002</v>
      </c>
      <c r="K79" s="9" t="str">
        <f t="shared" si="13"/>
        <v>0 til 0</v>
      </c>
      <c r="L79" s="9" t="str">
        <f t="shared" si="14"/>
        <v>0 til 0</v>
      </c>
      <c r="M79" s="29">
        <f t="shared" si="15"/>
        <v>0</v>
      </c>
      <c r="N79" s="29" t="s">
        <v>34</v>
      </c>
      <c r="O79" s="10">
        <f t="shared" si="16"/>
        <v>0</v>
      </c>
      <c r="P79" s="66"/>
      <c r="Q79" s="2"/>
      <c r="R79" s="2"/>
    </row>
    <row r="80" spans="2:18" ht="45" x14ac:dyDescent="0.25">
      <c r="B80" s="76"/>
      <c r="C80" s="63" t="s">
        <v>17</v>
      </c>
      <c r="D80" s="57" t="s">
        <v>21</v>
      </c>
      <c r="E80" s="97" t="s">
        <v>164</v>
      </c>
      <c r="F80" s="57" t="s">
        <v>127</v>
      </c>
      <c r="G80" s="62" t="s">
        <v>165</v>
      </c>
      <c r="H80" s="26">
        <v>0.92500000000000004</v>
      </c>
      <c r="I80" s="26" t="s">
        <v>34</v>
      </c>
      <c r="J80" s="26">
        <v>1.1000000000000001</v>
      </c>
      <c r="K80" s="21" t="str">
        <f t="shared" si="13"/>
        <v>0 til 0</v>
      </c>
      <c r="L80" s="21" t="str">
        <f t="shared" si="14"/>
        <v>0 til 0</v>
      </c>
      <c r="M80" s="28">
        <f t="shared" si="15"/>
        <v>0</v>
      </c>
      <c r="N80" s="28" t="s">
        <v>34</v>
      </c>
      <c r="O80" s="27">
        <f t="shared" si="16"/>
        <v>0</v>
      </c>
      <c r="P80" s="75" t="s">
        <v>170</v>
      </c>
    </row>
    <row r="81" spans="2:16" x14ac:dyDescent="0.25">
      <c r="B81" s="34"/>
      <c r="C81" s="35" t="s">
        <v>18</v>
      </c>
      <c r="D81" s="92" t="s">
        <v>26</v>
      </c>
      <c r="E81" s="8"/>
      <c r="F81" s="8"/>
      <c r="G81" s="54"/>
      <c r="H81" s="24"/>
      <c r="I81" s="24"/>
      <c r="J81" s="24"/>
      <c r="K81" s="9"/>
      <c r="L81" s="9"/>
      <c r="M81" s="29"/>
      <c r="N81" s="29"/>
      <c r="O81" s="10"/>
      <c r="P81" s="66"/>
    </row>
    <row r="82" spans="2:16" x14ac:dyDescent="0.25">
      <c r="B82" s="76"/>
      <c r="C82" s="63" t="s">
        <v>19</v>
      </c>
      <c r="D82" s="77" t="s">
        <v>21</v>
      </c>
      <c r="E82" s="57" t="s">
        <v>136</v>
      </c>
      <c r="F82" s="57" t="s">
        <v>23</v>
      </c>
      <c r="G82" s="57" t="s">
        <v>80</v>
      </c>
      <c r="H82" s="25">
        <v>0.92500000000000004</v>
      </c>
      <c r="I82" s="26" t="s">
        <v>34</v>
      </c>
      <c r="J82" s="26">
        <v>1</v>
      </c>
      <c r="K82" s="21" t="str">
        <f t="shared" si="13"/>
        <v>0 til 0</v>
      </c>
      <c r="L82" s="21" t="str">
        <f t="shared" si="14"/>
        <v>0 til 0</v>
      </c>
      <c r="M82" s="28">
        <f t="shared" si="15"/>
        <v>0</v>
      </c>
      <c r="N82" s="28" t="s">
        <v>34</v>
      </c>
      <c r="O82" s="27">
        <f t="shared" si="16"/>
        <v>0</v>
      </c>
      <c r="P82" s="74"/>
    </row>
    <row r="83" spans="2:16" x14ac:dyDescent="0.25">
      <c r="B83" s="76"/>
      <c r="C83" s="63"/>
      <c r="D83" s="73" t="s">
        <v>10</v>
      </c>
      <c r="E83" s="57" t="s">
        <v>137</v>
      </c>
      <c r="F83" s="57"/>
      <c r="G83" s="57" t="s">
        <v>143</v>
      </c>
      <c r="H83" s="25">
        <v>0.65</v>
      </c>
      <c r="I83" s="26" t="s">
        <v>34</v>
      </c>
      <c r="J83" s="26">
        <v>0.7</v>
      </c>
      <c r="K83" s="21" t="str">
        <f t="shared" si="13"/>
        <v>0 til 0</v>
      </c>
      <c r="L83" s="21" t="str">
        <f t="shared" si="14"/>
        <v>0 til 0</v>
      </c>
      <c r="M83" s="28">
        <f t="shared" si="15"/>
        <v>0</v>
      </c>
      <c r="N83" s="28" t="s">
        <v>34</v>
      </c>
      <c r="O83" s="27">
        <f t="shared" si="16"/>
        <v>0</v>
      </c>
      <c r="P83" s="75"/>
    </row>
    <row r="84" spans="2:16" x14ac:dyDescent="0.25">
      <c r="B84" s="67"/>
      <c r="C84" s="68" t="s">
        <v>25</v>
      </c>
      <c r="D84" s="70" t="s">
        <v>101</v>
      </c>
      <c r="E84" s="71" t="s">
        <v>148</v>
      </c>
      <c r="F84" s="71" t="s">
        <v>23</v>
      </c>
      <c r="G84" s="72" t="s">
        <v>86</v>
      </c>
      <c r="H84" s="86">
        <v>0.75</v>
      </c>
      <c r="I84" s="55" t="s">
        <v>34</v>
      </c>
      <c r="J84" s="55">
        <v>0.8</v>
      </c>
      <c r="K84" s="16" t="str">
        <f t="shared" si="13"/>
        <v>0 til 0</v>
      </c>
      <c r="L84" s="16" t="str">
        <f t="shared" si="14"/>
        <v>0 til 0</v>
      </c>
      <c r="M84" s="56">
        <f t="shared" si="15"/>
        <v>0</v>
      </c>
      <c r="N84" s="56" t="s">
        <v>34</v>
      </c>
      <c r="O84" s="30">
        <f t="shared" si="16"/>
        <v>0</v>
      </c>
      <c r="P84" s="67"/>
    </row>
    <row r="85" spans="2:16" ht="30" x14ac:dyDescent="0.25">
      <c r="B85" s="78" t="s">
        <v>99</v>
      </c>
      <c r="C85" s="79" t="s">
        <v>5</v>
      </c>
      <c r="D85" s="69" t="s">
        <v>10</v>
      </c>
      <c r="E85" s="8" t="s">
        <v>134</v>
      </c>
      <c r="F85" s="8" t="s">
        <v>87</v>
      </c>
      <c r="G85" s="8">
        <v>18</v>
      </c>
      <c r="H85" s="7">
        <v>0.7</v>
      </c>
      <c r="I85" s="24" t="s">
        <v>34</v>
      </c>
      <c r="J85" s="24">
        <v>0.75</v>
      </c>
      <c r="K85" s="9" t="str">
        <f t="shared" si="13"/>
        <v>0 til 0</v>
      </c>
      <c r="L85" s="9" t="str">
        <f t="shared" si="14"/>
        <v>0 til 0</v>
      </c>
      <c r="M85" s="29">
        <f t="shared" si="15"/>
        <v>0</v>
      </c>
      <c r="N85" s="29" t="s">
        <v>34</v>
      </c>
      <c r="O85" s="10">
        <f t="shared" si="16"/>
        <v>0</v>
      </c>
      <c r="P85" s="98" t="s">
        <v>149</v>
      </c>
    </row>
    <row r="86" spans="2:16" x14ac:dyDescent="0.25">
      <c r="B86" s="76"/>
      <c r="C86" s="63" t="s">
        <v>15</v>
      </c>
      <c r="D86" s="57" t="s">
        <v>21</v>
      </c>
      <c r="E86" s="57" t="s">
        <v>154</v>
      </c>
      <c r="F86" s="57">
        <v>3</v>
      </c>
      <c r="G86" s="62">
        <v>30</v>
      </c>
      <c r="H86" s="26">
        <v>0.92</v>
      </c>
      <c r="I86" s="26" t="s">
        <v>34</v>
      </c>
      <c r="J86" s="26">
        <v>0.95</v>
      </c>
      <c r="K86" s="21" t="str">
        <f t="shared" si="13"/>
        <v>0 til 0</v>
      </c>
      <c r="L86" s="21" t="str">
        <f t="shared" si="14"/>
        <v>0 til 0</v>
      </c>
      <c r="M86" s="28">
        <f t="shared" si="15"/>
        <v>0</v>
      </c>
      <c r="N86" s="28" t="s">
        <v>34</v>
      </c>
      <c r="O86" s="27">
        <f t="shared" si="16"/>
        <v>0</v>
      </c>
      <c r="P86" s="64"/>
    </row>
    <row r="87" spans="2:16" x14ac:dyDescent="0.25">
      <c r="B87" s="34"/>
      <c r="C87" s="35" t="s">
        <v>16</v>
      </c>
      <c r="D87" s="15" t="s">
        <v>101</v>
      </c>
      <c r="E87" s="8" t="s">
        <v>163</v>
      </c>
      <c r="F87" s="8" t="s">
        <v>23</v>
      </c>
      <c r="G87" s="54" t="s">
        <v>86</v>
      </c>
      <c r="H87" s="24">
        <v>0.72499999999999998</v>
      </c>
      <c r="I87" s="24" t="s">
        <v>34</v>
      </c>
      <c r="J87" s="24">
        <v>0.77500000000000002</v>
      </c>
      <c r="K87" s="9" t="str">
        <f t="shared" si="13"/>
        <v>0 til 0</v>
      </c>
      <c r="L87" s="9" t="str">
        <f t="shared" si="14"/>
        <v>0 til 0</v>
      </c>
      <c r="M87" s="29">
        <f t="shared" si="15"/>
        <v>0</v>
      </c>
      <c r="N87" s="29" t="s">
        <v>34</v>
      </c>
      <c r="O87" s="10">
        <f t="shared" si="16"/>
        <v>0</v>
      </c>
      <c r="P87" s="66"/>
    </row>
    <row r="88" spans="2:16" ht="45" x14ac:dyDescent="0.25">
      <c r="B88" s="76"/>
      <c r="C88" s="63" t="s">
        <v>17</v>
      </c>
      <c r="D88" s="57" t="s">
        <v>21</v>
      </c>
      <c r="E88" s="97" t="s">
        <v>167</v>
      </c>
      <c r="F88" s="57" t="s">
        <v>127</v>
      </c>
      <c r="G88" s="62" t="s">
        <v>166</v>
      </c>
      <c r="H88" s="26">
        <v>0.95</v>
      </c>
      <c r="I88" s="26" t="s">
        <v>34</v>
      </c>
      <c r="J88" s="26">
        <v>1.1100000000000001</v>
      </c>
      <c r="K88" s="21" t="str">
        <f t="shared" si="13"/>
        <v>0 til 0</v>
      </c>
      <c r="L88" s="21" t="str">
        <f t="shared" si="14"/>
        <v>0 til 0</v>
      </c>
      <c r="M88" s="28">
        <f t="shared" si="15"/>
        <v>0</v>
      </c>
      <c r="N88" s="28" t="s">
        <v>34</v>
      </c>
      <c r="O88" s="27">
        <f t="shared" si="16"/>
        <v>0</v>
      </c>
      <c r="P88" s="75" t="s">
        <v>169</v>
      </c>
    </row>
    <row r="89" spans="2:16" x14ac:dyDescent="0.25">
      <c r="B89" s="34"/>
      <c r="C89" s="35" t="s">
        <v>18</v>
      </c>
      <c r="D89" s="92" t="s">
        <v>26</v>
      </c>
      <c r="E89" s="8"/>
      <c r="F89" s="8"/>
      <c r="G89" s="54"/>
      <c r="H89" s="24"/>
      <c r="I89" s="24"/>
      <c r="J89" s="24"/>
      <c r="K89" s="9"/>
      <c r="L89" s="9"/>
      <c r="M89" s="29"/>
      <c r="N89" s="29"/>
      <c r="O89" s="10"/>
      <c r="P89" s="66"/>
    </row>
    <row r="90" spans="2:16" x14ac:dyDescent="0.25">
      <c r="B90" s="76"/>
      <c r="C90" s="63" t="s">
        <v>19</v>
      </c>
      <c r="D90" s="77" t="s">
        <v>21</v>
      </c>
      <c r="E90" s="57" t="s">
        <v>136</v>
      </c>
      <c r="F90" s="57" t="s">
        <v>14</v>
      </c>
      <c r="G90" s="57" t="s">
        <v>173</v>
      </c>
      <c r="H90" s="25">
        <v>0.95</v>
      </c>
      <c r="I90" s="26" t="s">
        <v>34</v>
      </c>
      <c r="J90" s="26">
        <v>1.05</v>
      </c>
      <c r="K90" s="21" t="str">
        <f>ROUND((IF(H90&lt;100%,H90*$U$15+$T$15,$R$15)),0)&amp;" til "&amp;ROUND((IF(J90&lt;100%,J90*$U$15+$T$15,$R$15)),0)</f>
        <v>0 til 0</v>
      </c>
      <c r="L90" s="21" t="str">
        <f>ROUND(H90*$S$15*$H90,0)&amp;" til "&amp;ROUND(J90*$S$15*$J90,0)</f>
        <v>0 til 0</v>
      </c>
      <c r="M90" s="28">
        <f>IF((H90*$S$15*$H90)=0,0,((2.8/(H90*$S$15*$H90))^(1/3)*500/86400))</f>
        <v>0</v>
      </c>
      <c r="N90" s="28" t="s">
        <v>34</v>
      </c>
      <c r="O90" s="27">
        <f>IF((J90*$S$15*$H90)=0,0,((2.8/(J90*$S$15*$J90))^(1/3)*500/86400))</f>
        <v>0</v>
      </c>
      <c r="P90" s="74"/>
    </row>
    <row r="91" spans="2:16" x14ac:dyDescent="0.25">
      <c r="B91" s="76"/>
      <c r="C91" s="63"/>
      <c r="D91" s="73" t="s">
        <v>10</v>
      </c>
      <c r="E91" s="57" t="s">
        <v>137</v>
      </c>
      <c r="F91" s="57"/>
      <c r="G91" s="57" t="s">
        <v>143</v>
      </c>
      <c r="H91" s="25"/>
      <c r="I91" s="26"/>
      <c r="J91" s="26"/>
      <c r="K91" s="21"/>
      <c r="L91" s="21"/>
      <c r="M91" s="28"/>
      <c r="N91" s="28"/>
      <c r="O91" s="27"/>
      <c r="P91" s="75"/>
    </row>
    <row r="92" spans="2:16" x14ac:dyDescent="0.25">
      <c r="B92" s="67"/>
      <c r="C92" s="68" t="s">
        <v>25</v>
      </c>
      <c r="D92" s="103" t="s">
        <v>26</v>
      </c>
      <c r="E92" s="71"/>
      <c r="F92" s="71"/>
      <c r="G92" s="72"/>
      <c r="H92" s="86"/>
      <c r="I92" s="55"/>
      <c r="J92" s="55"/>
      <c r="K92" s="16"/>
      <c r="L92" s="16"/>
      <c r="M92" s="56"/>
      <c r="N92" s="56"/>
      <c r="O92" s="30"/>
      <c r="P92" s="67"/>
    </row>
    <row r="93" spans="2:16" ht="30" x14ac:dyDescent="0.25">
      <c r="B93" s="34" t="s">
        <v>100</v>
      </c>
      <c r="C93" s="35" t="s">
        <v>5</v>
      </c>
      <c r="D93" s="69" t="s">
        <v>10</v>
      </c>
      <c r="E93" s="8" t="s">
        <v>134</v>
      </c>
      <c r="F93" s="8" t="s">
        <v>87</v>
      </c>
      <c r="G93" s="8">
        <v>18</v>
      </c>
      <c r="H93" s="7">
        <v>0.7</v>
      </c>
      <c r="I93" s="24" t="s">
        <v>34</v>
      </c>
      <c r="J93" s="24">
        <v>0.75</v>
      </c>
      <c r="K93" s="9" t="str">
        <f>ROUND((IF(H93&lt;100%,H93*$U$15+$T$15,$R$15)),0)&amp;" til "&amp;ROUND((IF(J93&lt;100%,J93*$U$15+$T$15,$R$15)),0)</f>
        <v>0 til 0</v>
      </c>
      <c r="L93" s="9" t="str">
        <f>ROUND(H93*$S$15*$H93,0)&amp;" til "&amp;ROUND(J93*$S$15*$J93,0)</f>
        <v>0 til 0</v>
      </c>
      <c r="M93" s="29">
        <f>IF((H93*$S$15*$H93)=0,0,((2.8/(H93*$S$15*$H93))^(1/3)*500/86400))</f>
        <v>0</v>
      </c>
      <c r="N93" s="29" t="s">
        <v>34</v>
      </c>
      <c r="O93" s="10">
        <f>IF((J93*$S$15*$H93)=0,0,((2.8/(J93*$S$15*$J93))^(1/3)*500/86400))</f>
        <v>0</v>
      </c>
      <c r="P93" s="98" t="s">
        <v>149</v>
      </c>
    </row>
    <row r="94" spans="2:16" x14ac:dyDescent="0.25">
      <c r="B94" s="76"/>
      <c r="C94" s="63" t="s">
        <v>15</v>
      </c>
      <c r="D94" s="57" t="s">
        <v>21</v>
      </c>
      <c r="E94" s="57" t="s">
        <v>155</v>
      </c>
      <c r="F94" s="57">
        <v>2.5</v>
      </c>
      <c r="G94" s="62" t="s">
        <v>156</v>
      </c>
      <c r="H94" s="26">
        <v>0.92</v>
      </c>
      <c r="I94" s="26" t="s">
        <v>34</v>
      </c>
      <c r="J94" s="26">
        <v>0.95</v>
      </c>
      <c r="K94" s="21" t="str">
        <f>ROUND((IF(H94&lt;100%,H94*$U$15+$T$15,$R$15)),0)&amp;" til "&amp;ROUND((IF(J94&lt;100%,J94*$U$15+$T$15,$R$15)),0)</f>
        <v>0 til 0</v>
      </c>
      <c r="L94" s="21" t="str">
        <f>ROUND(H94*$S$15*$H94,0)&amp;" til "&amp;ROUND(J94*$S$15*$J94,0)</f>
        <v>0 til 0</v>
      </c>
      <c r="M94" s="28">
        <f>IF((H94*$S$15*$H94)=0,0,((2.8/(H94*$S$15*$H94))^(1/3)*500/86400))</f>
        <v>0</v>
      </c>
      <c r="N94" s="28" t="s">
        <v>34</v>
      </c>
      <c r="O94" s="27">
        <f>IF((J94*$S$15*$H94)=0,0,((2.8/(J94*$S$15*$J94))^(1/3)*500/86400))</f>
        <v>0</v>
      </c>
      <c r="P94" s="64"/>
    </row>
    <row r="95" spans="2:16" x14ac:dyDescent="0.25">
      <c r="B95" s="34"/>
      <c r="C95" s="35" t="s">
        <v>16</v>
      </c>
      <c r="D95" s="15" t="s">
        <v>101</v>
      </c>
      <c r="E95" s="8" t="s">
        <v>163</v>
      </c>
      <c r="F95" s="8" t="s">
        <v>23</v>
      </c>
      <c r="G95" s="54" t="s">
        <v>86</v>
      </c>
      <c r="H95" s="24">
        <v>0.72499999999999998</v>
      </c>
      <c r="I95" s="24" t="s">
        <v>34</v>
      </c>
      <c r="J95" s="24">
        <v>0.77500000000000002</v>
      </c>
      <c r="K95" s="9" t="str">
        <f>ROUND((IF(H95&lt;100%,H95*$U$15+$T$15,$R$15)),0)&amp;" til "&amp;ROUND((IF(J95&lt;100%,J95*$U$15+$T$15,$R$15)),0)</f>
        <v>0 til 0</v>
      </c>
      <c r="L95" s="9" t="str">
        <f>ROUND(H95*$S$15*$H95,0)&amp;" til "&amp;ROUND(J95*$S$15*$J95,0)</f>
        <v>0 til 0</v>
      </c>
      <c r="M95" s="29">
        <f>IF((H95*$S$15*$H95)=0,0,((2.8/(H95*$S$15*$H95))^(1/3)*500/86400))</f>
        <v>0</v>
      </c>
      <c r="N95" s="29" t="s">
        <v>34</v>
      </c>
      <c r="O95" s="10">
        <f>IF((J95*$S$15*$H95)=0,0,((2.8/(J95*$S$15*$J95))^(1/3)*500/86400))</f>
        <v>0</v>
      </c>
      <c r="P95" s="66"/>
    </row>
    <row r="96" spans="2:16" ht="45" x14ac:dyDescent="0.25">
      <c r="B96" s="76"/>
      <c r="C96" s="63" t="s">
        <v>17</v>
      </c>
      <c r="D96" s="57" t="s">
        <v>21</v>
      </c>
      <c r="E96" s="97" t="s">
        <v>168</v>
      </c>
      <c r="F96" s="57" t="s">
        <v>127</v>
      </c>
      <c r="G96" s="62" t="s">
        <v>172</v>
      </c>
      <c r="H96" s="26">
        <v>0.97499999999999998</v>
      </c>
      <c r="I96" s="26" t="s">
        <v>34</v>
      </c>
      <c r="J96" s="26">
        <v>1.1200000000000001</v>
      </c>
      <c r="K96" s="21" t="str">
        <f>ROUND((IF(H96&lt;100%,H96*$U$15+$T$15,$R$15)),0)&amp;" til "&amp;ROUND((IF(J96&lt;100%,J96*$U$15+$T$15,$R$15)),0)</f>
        <v>0 til 0</v>
      </c>
      <c r="L96" s="21" t="str">
        <f>ROUND(H96*$S$15*$H96,0)&amp;" til "&amp;ROUND(J96*$S$15*$J96,0)</f>
        <v>0 til 0</v>
      </c>
      <c r="M96" s="28">
        <f>IF((H96*$S$15*$H96)=0,0,((2.8/(H96*$S$15*$H96))^(1/3)*500/86400))</f>
        <v>0</v>
      </c>
      <c r="N96" s="28" t="s">
        <v>34</v>
      </c>
      <c r="O96" s="27">
        <f>IF((J96*$S$15*$H96)=0,0,((2.8/(J96*$S$15*$J96))^(1/3)*500/86400))</f>
        <v>0</v>
      </c>
      <c r="P96" s="75" t="s">
        <v>171</v>
      </c>
    </row>
    <row r="97" spans="2:16" x14ac:dyDescent="0.25">
      <c r="B97" s="34"/>
      <c r="C97" s="35" t="s">
        <v>18</v>
      </c>
      <c r="D97" s="92" t="s">
        <v>26</v>
      </c>
      <c r="E97" s="8"/>
      <c r="F97" s="8"/>
      <c r="G97" s="54"/>
      <c r="H97" s="24"/>
      <c r="I97" s="24"/>
      <c r="J97" s="24"/>
      <c r="K97" s="9"/>
      <c r="L97" s="9"/>
      <c r="M97" s="29"/>
      <c r="N97" s="29"/>
      <c r="O97" s="10"/>
      <c r="P97" s="66"/>
    </row>
    <row r="98" spans="2:16" x14ac:dyDescent="0.25">
      <c r="B98" s="76"/>
      <c r="C98" s="63" t="s">
        <v>19</v>
      </c>
      <c r="D98" s="77" t="s">
        <v>21</v>
      </c>
      <c r="E98" s="57" t="s">
        <v>136</v>
      </c>
      <c r="F98" s="57" t="s">
        <v>14</v>
      </c>
      <c r="G98" s="57" t="s">
        <v>173</v>
      </c>
      <c r="H98" s="25">
        <v>0.95</v>
      </c>
      <c r="I98" s="26" t="s">
        <v>34</v>
      </c>
      <c r="J98" s="26">
        <v>1.05</v>
      </c>
      <c r="K98" s="21" t="str">
        <f>ROUND((IF(H98&lt;100%,H98*$U$15+$T$15,$R$15)),0)&amp;" til "&amp;ROUND((IF(J98&lt;100%,J98*$U$15+$T$15,$R$15)),0)</f>
        <v>0 til 0</v>
      </c>
      <c r="L98" s="21" t="str">
        <f>ROUND(H98*$S$15*$H98,0)&amp;" til "&amp;ROUND(J98*$S$15*$J98,0)</f>
        <v>0 til 0</v>
      </c>
      <c r="M98" s="28">
        <f>IF((H98*$S$15*$H98)=0,0,((2.8/(H98*$S$15*$H98))^(1/3)*500/86400))</f>
        <v>0</v>
      </c>
      <c r="N98" s="28" t="s">
        <v>34</v>
      </c>
      <c r="O98" s="27">
        <f>IF((J98*$S$15*$H98)=0,0,((2.8/(J98*$S$15*$J98))^(1/3)*500/86400))</f>
        <v>0</v>
      </c>
      <c r="P98" s="74"/>
    </row>
    <row r="99" spans="2:16" x14ac:dyDescent="0.25">
      <c r="B99" s="67"/>
      <c r="C99" s="68" t="s">
        <v>25</v>
      </c>
      <c r="D99" s="103" t="s">
        <v>26</v>
      </c>
      <c r="E99" s="71"/>
      <c r="F99" s="71"/>
      <c r="G99" s="72"/>
      <c r="H99" s="86"/>
      <c r="I99" s="55"/>
      <c r="J99" s="55"/>
      <c r="K99" s="16"/>
      <c r="L99" s="16"/>
      <c r="M99" s="56"/>
      <c r="N99" s="56"/>
      <c r="O99" s="30"/>
      <c r="P99" s="67"/>
    </row>
  </sheetData>
  <mergeCells count="17">
    <mergeCell ref="D3:G3"/>
    <mergeCell ref="D4:G4"/>
    <mergeCell ref="H4:O4"/>
    <mergeCell ref="H5:J5"/>
    <mergeCell ref="M5:O5"/>
    <mergeCell ref="U16:U21"/>
    <mergeCell ref="S6:S7"/>
    <mergeCell ref="T6:T11"/>
    <mergeCell ref="U6:U11"/>
    <mergeCell ref="R44:R45"/>
    <mergeCell ref="S44:S45"/>
    <mergeCell ref="T44:T48"/>
    <mergeCell ref="U44:U48"/>
    <mergeCell ref="R16:R17"/>
    <mergeCell ref="S16:S17"/>
    <mergeCell ref="T16:T21"/>
    <mergeCell ref="R6:R7"/>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0AA9EB39C98D74AA249C92ED1CDBE51" ma:contentTypeVersion="13" ma:contentTypeDescription="Opret et nyt dokument." ma:contentTypeScope="" ma:versionID="c9e16672cc7445a597bcc2990b63d11c">
  <xsd:schema xmlns:xsd="http://www.w3.org/2001/XMLSchema" xmlns:xs="http://www.w3.org/2001/XMLSchema" xmlns:p="http://schemas.microsoft.com/office/2006/metadata/properties" xmlns:ns3="19e50bb4-0c1d-411f-9cf2-5ba2432b7c08" xmlns:ns4="0785913c-27ef-4905-9111-852e403b67f6" targetNamespace="http://schemas.microsoft.com/office/2006/metadata/properties" ma:root="true" ma:fieldsID="d3c88555c679efe700714664dac02cab" ns3:_="" ns4:_="">
    <xsd:import namespace="19e50bb4-0c1d-411f-9cf2-5ba2432b7c08"/>
    <xsd:import namespace="0785913c-27ef-4905-9111-852e403b67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50bb4-0c1d-411f-9cf2-5ba2432b7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85913c-27ef-4905-9111-852e403b67f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4918A4-3AC0-472E-8861-09E6ADFDACFA}">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0785913c-27ef-4905-9111-852e403b67f6"/>
    <ds:schemaRef ds:uri="19e50bb4-0c1d-411f-9cf2-5ba2432b7c08"/>
    <ds:schemaRef ds:uri="http://www.w3.org/XML/1998/namespace"/>
  </ds:schemaRefs>
</ds:datastoreItem>
</file>

<file path=customXml/itemProps2.xml><?xml version="1.0" encoding="utf-8"?>
<ds:datastoreItem xmlns:ds="http://schemas.openxmlformats.org/officeDocument/2006/customXml" ds:itemID="{0A86B76D-8A83-49A3-81A3-D58E327FB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50bb4-0c1d-411f-9cf2-5ba2432b7c08"/>
    <ds:schemaRef ds:uri="0785913c-27ef-4905-9111-852e403b6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1FE89A-BE5F-4C3A-87C3-807483AFEA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vt:lpstr>
      <vt:lpstr>Opvarmningsprotokol</vt:lpstr>
      <vt:lpstr>Program 6x pr. uge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Søgaard</dc:creator>
  <cp:lastModifiedBy>Ole Søgaard</cp:lastModifiedBy>
  <dcterms:created xsi:type="dcterms:W3CDTF">2020-01-14T07:39:24Z</dcterms:created>
  <dcterms:modified xsi:type="dcterms:W3CDTF">2020-10-01T11:04:50Z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0x01010050AA9EB39C98D74AA249C92ED1CDBE51</vt:lpwstr>
  </property>
</Properties>
</file>