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difacad-my.sharepoint.com/personal/ole_roning_dk/Documents/MasterCamp/"/>
    </mc:Choice>
  </mc:AlternateContent>
  <xr:revisionPtr revIDLastSave="320" documentId="8_{AA5E92EE-D033-44D6-9383-48C8A2E16B07}" xr6:coauthVersionLast="44" xr6:coauthVersionMax="44" xr10:uidLastSave="{63982C8D-B22C-40EC-905B-C72DAF2B59D5}"/>
  <bookViews>
    <workbookView xWindow="28680" yWindow="-120" windowWidth="29040" windowHeight="15840" activeTab="2" xr2:uid="{DE3D033C-0690-4ABD-BA02-7F40E4C1FC36}"/>
  </bookViews>
  <sheets>
    <sheet name="LÆS" sheetId="2" r:id="rId1"/>
    <sheet name="Opvarmningsprotokol" sheetId="7" r:id="rId2"/>
    <sheet name="Program 6x pr. uge" sheetId="9"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3" i="9" l="1"/>
  <c r="M13" i="9"/>
  <c r="L13" i="9"/>
  <c r="K13" i="9"/>
  <c r="O23" i="9"/>
  <c r="M23" i="9"/>
  <c r="L23" i="9"/>
  <c r="K23" i="9"/>
  <c r="O33" i="9"/>
  <c r="M33" i="9"/>
  <c r="L33" i="9"/>
  <c r="K33" i="9"/>
  <c r="O43" i="9"/>
  <c r="M43" i="9"/>
  <c r="L43" i="9"/>
  <c r="K43" i="9"/>
  <c r="O53" i="9"/>
  <c r="M53" i="9"/>
  <c r="L53" i="9"/>
  <c r="K53" i="9"/>
  <c r="O63" i="9"/>
  <c r="M63" i="9"/>
  <c r="L63" i="9"/>
  <c r="K63" i="9"/>
  <c r="O65" i="9"/>
  <c r="M65" i="9"/>
  <c r="L65" i="9"/>
  <c r="K65" i="9"/>
  <c r="O64" i="9"/>
  <c r="M64" i="9"/>
  <c r="L64" i="9"/>
  <c r="K64" i="9"/>
  <c r="O62" i="9"/>
  <c r="M62" i="9"/>
  <c r="L62" i="9"/>
  <c r="K62" i="9"/>
  <c r="O61" i="9"/>
  <c r="M61" i="9"/>
  <c r="L61" i="9"/>
  <c r="K61" i="9"/>
  <c r="O60" i="9"/>
  <c r="M60" i="9"/>
  <c r="L60" i="9"/>
  <c r="K60" i="9"/>
  <c r="O59" i="9"/>
  <c r="M59" i="9"/>
  <c r="L59" i="9"/>
  <c r="K59" i="9"/>
  <c r="O58" i="9"/>
  <c r="M58" i="9"/>
  <c r="L58" i="9"/>
  <c r="K58" i="9"/>
  <c r="O57" i="9"/>
  <c r="M57" i="9"/>
  <c r="L57" i="9"/>
  <c r="K57" i="9"/>
  <c r="O56" i="9"/>
  <c r="M56" i="9"/>
  <c r="L56" i="9"/>
  <c r="K56" i="9"/>
  <c r="O55" i="9"/>
  <c r="M55" i="9"/>
  <c r="L55" i="9"/>
  <c r="K55" i="9"/>
  <c r="O54" i="9"/>
  <c r="M54" i="9"/>
  <c r="L54" i="9"/>
  <c r="K54" i="9"/>
  <c r="O52" i="9"/>
  <c r="M52" i="9"/>
  <c r="L52" i="9"/>
  <c r="K52" i="9"/>
  <c r="O51" i="9"/>
  <c r="M51" i="9"/>
  <c r="L51" i="9"/>
  <c r="K51" i="9"/>
  <c r="O50" i="9"/>
  <c r="M50" i="9"/>
  <c r="L50" i="9"/>
  <c r="K50" i="9"/>
  <c r="O49" i="9"/>
  <c r="M49" i="9"/>
  <c r="L49" i="9"/>
  <c r="K49" i="9"/>
  <c r="O48" i="9"/>
  <c r="M48" i="9"/>
  <c r="L48" i="9"/>
  <c r="K48" i="9"/>
  <c r="O47" i="9"/>
  <c r="M47" i="9"/>
  <c r="L47" i="9"/>
  <c r="K47" i="9"/>
  <c r="O46" i="9"/>
  <c r="M46" i="9"/>
  <c r="L46" i="9"/>
  <c r="K46" i="9"/>
  <c r="O45" i="9"/>
  <c r="M45" i="9"/>
  <c r="L45" i="9"/>
  <c r="K45" i="9"/>
  <c r="O44" i="9"/>
  <c r="M44" i="9"/>
  <c r="L44" i="9"/>
  <c r="K44" i="9"/>
  <c r="O42" i="9"/>
  <c r="M42" i="9"/>
  <c r="L42" i="9"/>
  <c r="K42" i="9"/>
  <c r="O41" i="9"/>
  <c r="M41" i="9"/>
  <c r="L41" i="9"/>
  <c r="K41" i="9"/>
  <c r="O40" i="9"/>
  <c r="M40" i="9"/>
  <c r="L40" i="9"/>
  <c r="K40" i="9"/>
  <c r="O39" i="9"/>
  <c r="M39" i="9"/>
  <c r="L39" i="9"/>
  <c r="K39" i="9"/>
  <c r="O38" i="9"/>
  <c r="M38" i="9"/>
  <c r="L38" i="9"/>
  <c r="K38" i="9"/>
  <c r="O37" i="9"/>
  <c r="M37" i="9"/>
  <c r="L37" i="9"/>
  <c r="K37" i="9"/>
  <c r="O36" i="9"/>
  <c r="M36" i="9"/>
  <c r="L36" i="9"/>
  <c r="K36" i="9"/>
  <c r="O35" i="9"/>
  <c r="M35" i="9"/>
  <c r="L35" i="9"/>
  <c r="K35" i="9"/>
  <c r="O34" i="9"/>
  <c r="M34" i="9"/>
  <c r="L34" i="9"/>
  <c r="K34" i="9"/>
  <c r="O32" i="9"/>
  <c r="M32" i="9"/>
  <c r="L32" i="9"/>
  <c r="K32" i="9"/>
  <c r="O31" i="9"/>
  <c r="M31" i="9"/>
  <c r="L31" i="9"/>
  <c r="K31" i="9"/>
  <c r="O30" i="9"/>
  <c r="M30" i="9"/>
  <c r="L30" i="9"/>
  <c r="K30" i="9"/>
  <c r="O29" i="9"/>
  <c r="M29" i="9"/>
  <c r="L29" i="9"/>
  <c r="K29" i="9"/>
  <c r="O28" i="9"/>
  <c r="M28" i="9"/>
  <c r="L28" i="9"/>
  <c r="K28" i="9"/>
  <c r="O27" i="9"/>
  <c r="M27" i="9"/>
  <c r="L27" i="9"/>
  <c r="K27" i="9"/>
  <c r="O26" i="9"/>
  <c r="M26" i="9"/>
  <c r="L26" i="9"/>
  <c r="K26" i="9"/>
  <c r="O25" i="9"/>
  <c r="M25" i="9"/>
  <c r="L25" i="9"/>
  <c r="K25" i="9"/>
  <c r="O24" i="9"/>
  <c r="M24" i="9"/>
  <c r="L24" i="9"/>
  <c r="K24" i="9"/>
  <c r="O22" i="9"/>
  <c r="M22" i="9"/>
  <c r="L22" i="9"/>
  <c r="K22" i="9"/>
  <c r="O21" i="9"/>
  <c r="M21" i="9"/>
  <c r="L21" i="9"/>
  <c r="K21" i="9"/>
  <c r="O20" i="9"/>
  <c r="M20" i="9"/>
  <c r="L20" i="9"/>
  <c r="K20" i="9"/>
  <c r="O19" i="9"/>
  <c r="M19" i="9"/>
  <c r="L19" i="9"/>
  <c r="K19" i="9"/>
  <c r="O18" i="9"/>
  <c r="M18" i="9"/>
  <c r="L18" i="9"/>
  <c r="K18" i="9"/>
  <c r="O17" i="9"/>
  <c r="M17" i="9"/>
  <c r="L17" i="9"/>
  <c r="K17" i="9"/>
  <c r="O16" i="9"/>
  <c r="M16" i="9"/>
  <c r="L16" i="9"/>
  <c r="K16" i="9"/>
  <c r="O15" i="9"/>
  <c r="M15" i="9"/>
  <c r="L15" i="9"/>
  <c r="K15" i="9"/>
  <c r="O14" i="9"/>
  <c r="M14" i="9"/>
  <c r="L14" i="9"/>
  <c r="K14" i="9"/>
  <c r="O12" i="9"/>
  <c r="M12" i="9"/>
  <c r="L12" i="9"/>
  <c r="K12" i="9"/>
  <c r="O11" i="9"/>
  <c r="M11" i="9"/>
  <c r="L11" i="9"/>
  <c r="K11" i="9"/>
  <c r="O10" i="9"/>
  <c r="M10" i="9"/>
  <c r="L10" i="9"/>
  <c r="K10" i="9"/>
  <c r="O9" i="9"/>
  <c r="M9" i="9"/>
  <c r="L9" i="9"/>
  <c r="K9" i="9"/>
  <c r="O8" i="9"/>
  <c r="M8" i="9"/>
  <c r="L8" i="9"/>
  <c r="K8" i="9"/>
  <c r="O7" i="9"/>
  <c r="M7" i="9"/>
  <c r="L7" i="9"/>
  <c r="K7" i="9"/>
  <c r="O6" i="9"/>
  <c r="M6" i="9"/>
  <c r="L6" i="9"/>
  <c r="K6" i="9"/>
  <c r="U5" i="9" l="1"/>
</calcChain>
</file>

<file path=xl/sharedStrings.xml><?xml version="1.0" encoding="utf-8"?>
<sst xmlns="http://schemas.openxmlformats.org/spreadsheetml/2006/main" count="433" uniqueCount="148">
  <si>
    <t>Beskrivelse</t>
  </si>
  <si>
    <t>Intensitet</t>
  </si>
  <si>
    <t>Puls (slag/min)</t>
  </si>
  <si>
    <t>Watt (J/s)</t>
  </si>
  <si>
    <t>tid/500m (min,sek,0)</t>
  </si>
  <si>
    <t>Pas 1</t>
  </si>
  <si>
    <t>TESTNING</t>
  </si>
  <si>
    <t>INTENSITET</t>
  </si>
  <si>
    <t>Velkommen til programmet</t>
  </si>
  <si>
    <r>
      <t xml:space="preserve">Indeværende program er udarbejdet i forbindelse med "MasterCamp 2020" og udarbejdet af Dansk Forening for Rosport. Al brug af programmet er på eget ansvar, og det forventes at man som udgangspunkt har erfaring med både ergometerroning og udendørs kaproning. Programmet baseres på nogle meget generelle betragtninger af roerens fysiologiske forudsætninger, men det er derfor også vigtigt at sige: </t>
    </r>
    <r>
      <rPr>
        <b/>
        <sz val="11"/>
        <color theme="1"/>
        <rFont val="Calibri"/>
        <family val="2"/>
        <scheme val="minor"/>
      </rPr>
      <t>One size does NOT fit all</t>
    </r>
    <r>
      <rPr>
        <sz val="11"/>
        <color theme="1"/>
        <rFont val="Calibri"/>
        <family val="2"/>
        <scheme val="minor"/>
      </rPr>
      <t xml:space="preserve"> - så brug hovedet og justér selv når du ikke længere kan gennemfører de angivede træningspas, eller når du ikke længere føler dig udfordret. Programmet må gerne deles, og jeg håber det kan gavne så mange roere som muligt. - </t>
    </r>
    <r>
      <rPr>
        <i/>
        <sz val="11"/>
        <color theme="1"/>
        <rFont val="Calibri"/>
        <family val="2"/>
        <scheme val="minor"/>
      </rPr>
      <t>Ole Søgaard, DFfR</t>
    </r>
  </si>
  <si>
    <t>D</t>
  </si>
  <si>
    <t>Tempi (tag/min)</t>
  </si>
  <si>
    <t>Intervaller (antal x (tid el. distance))</t>
  </si>
  <si>
    <t>Pause</t>
  </si>
  <si>
    <t>5 min</t>
  </si>
  <si>
    <t>Pas 2</t>
  </si>
  <si>
    <t>Pas 3</t>
  </si>
  <si>
    <t>Pas 4</t>
  </si>
  <si>
    <t>Pas 5</t>
  </si>
  <si>
    <t>Pas 6</t>
  </si>
  <si>
    <t>B</t>
  </si>
  <si>
    <t>% af pulsreserve</t>
  </si>
  <si>
    <t>3 min</t>
  </si>
  <si>
    <t>2 min</t>
  </si>
  <si>
    <t>Pas 7</t>
  </si>
  <si>
    <t>FRI</t>
  </si>
  <si>
    <t>Program</t>
  </si>
  <si>
    <t>TEST - Maksimal indsats!</t>
  </si>
  <si>
    <t>START HER</t>
  </si>
  <si>
    <t>Type</t>
  </si>
  <si>
    <r>
      <t>EFFEKT</t>
    </r>
    <r>
      <rPr>
        <b/>
        <vertAlign val="subscript"/>
        <sz val="11"/>
        <color theme="1"/>
        <rFont val="Calibri"/>
        <family val="2"/>
        <scheme val="minor"/>
      </rPr>
      <t>maks</t>
    </r>
  </si>
  <si>
    <t>til</t>
  </si>
  <si>
    <t>Opvarmningsprotokol</t>
  </si>
  <si>
    <t>Tid:</t>
  </si>
  <si>
    <t>2 - 3 min</t>
  </si>
  <si>
    <t>0 - 1 min</t>
  </si>
  <si>
    <t>1 - 2 min</t>
  </si>
  <si>
    <t>3 - 4 min</t>
  </si>
  <si>
    <t>Roning kun med arme</t>
  </si>
  <si>
    <t>Roning med arme og ryg</t>
  </si>
  <si>
    <t>Fuld tag i tempo 18</t>
  </si>
  <si>
    <t>Tempo 22</t>
  </si>
  <si>
    <t>4 - 5 min</t>
  </si>
  <si>
    <t>Tempo 26</t>
  </si>
  <si>
    <t>5 - 6 min</t>
  </si>
  <si>
    <t>Roligt tempo med mindre tryk</t>
  </si>
  <si>
    <t>6 - 7 min</t>
  </si>
  <si>
    <t>10 tag i tempo 28 efterfulgt af alm. roning i tempo 22</t>
  </si>
  <si>
    <t>10 tag i tempo 30 efterfulgt af alm. roning i tempo 22</t>
  </si>
  <si>
    <t>7 - 8 min</t>
  </si>
  <si>
    <t>8 - 9 min</t>
  </si>
  <si>
    <t>10 tag i tempo 32 efterfulgt af alm. roning i tempo 22</t>
  </si>
  <si>
    <t>9 - 10 min</t>
  </si>
  <si>
    <t>10 tag i tempo 34 efterfulgt af alm. roning i tempo 22</t>
  </si>
  <si>
    <t>Hvad:</t>
  </si>
  <si>
    <t>Hvordan:</t>
  </si>
  <si>
    <t>Sid i afviklingen, altså let tilbagelænet og med strakte ben. Træk håndtaget kraftfuldt ind til brystet, og før med det samme armene roligt frem.</t>
  </si>
  <si>
    <t>Fra afviklingen fører du armene roligt frem og bugger derefter i hoften, så du nu både trækker med arme og ryg. Benene skal være helt strakte, og du skal fører håndtaget roligt frem.</t>
  </si>
  <si>
    <t>Mens du fører håndtaget roligt frem, bukker du nu i hoften og så benene og kører helt frem til et fuldt tag. Hold et godt tryk på benene, men kør langsomt frem, så du holder tempoet helt nede i 18.</t>
  </si>
  <si>
    <t>Ligesom ovenstående, men kør lidt hurtigere frem, så du nu roer i tempo 22</t>
  </si>
  <si>
    <t>Ligesom ovenstående, men kør lidt hurtigere frem, så du nu roer i tempo 26</t>
  </si>
  <si>
    <t>Let trykket en anelse og find et tempo du slapper af i.</t>
  </si>
  <si>
    <t>Med godt tryk på benene laver du 10 kraftige tag i tempo 28 og finder bagefter ned i et roligt tempo</t>
  </si>
  <si>
    <t>Med godt tryk på benene laver du 10 kraftige tag i tempo 30 og finder bagefter ned i et roligt tempo</t>
  </si>
  <si>
    <t>Med godt tryk på benene laver du 10 kraftige tag i tempo 32 og finder bagefter ned i et roligt tempo</t>
  </si>
  <si>
    <t>Med godt tryk på benene laver du 10 kraftige tag i tempo 34 og finder bagefter ned i et roligt tempo</t>
  </si>
  <si>
    <t>Denne opvarmningsprotokol kan du køre forud for alle de træningspas der er beskrevet i dit program. Protokollen forevises i videomaterialet tilhørende MastersCamp</t>
  </si>
  <si>
    <r>
      <t>Indeværende træningsprogram forudsætter at du udfører en 2 minutters trappetest, hvor du måler din gennemsnitseffekt (Watt) på din hurtigste 2 minutter (EFFEKT</t>
    </r>
    <r>
      <rPr>
        <vertAlign val="subscript"/>
        <sz val="11"/>
        <color theme="1"/>
        <rFont val="Calibri"/>
        <family val="2"/>
        <scheme val="minor"/>
      </rPr>
      <t>maks)</t>
    </r>
    <r>
      <rPr>
        <sz val="11"/>
        <color theme="1"/>
        <rFont val="Calibri"/>
        <family val="2"/>
        <scheme val="minor"/>
      </rPr>
      <t>.</t>
    </r>
  </si>
  <si>
    <t>EFFEKTmaks skal du plotte ind i program arket, i det orange felt. Tallene vil blive brugt at til at guide den intensitet du skal udføre de forskellige programmer med.</t>
  </si>
  <si>
    <t>Det er meget vigtigt at forstå at de angive intensiteter kun er vejledende og markerer den nedre grænse for hvor hårdt du skal arbejde. Det betyder dermed at du altid gerne må arbejde hårdere end programmet angiver hvis du kan. Dog bør du prøve at rette dig nogen lunde efter det, særligt på de lange programmer. Nogle af programmer er med vilje sat til en meget lav intensitet, og her er det vigtigt at du ikke forsøger at kører programmet så hurtigt som muligt. Disse programmer vil også have en beskrivelse, der angiver at det skal være 'LET'.</t>
  </si>
  <si>
    <t>Se også vores videoforklaring</t>
  </si>
  <si>
    <t>https://youtu.be/piK8_nJSUI4</t>
  </si>
  <si>
    <t>https://youtu.be/TLg9F25KEv4</t>
  </si>
  <si>
    <t>Se vores video om hvordan programmet bruges her:</t>
  </si>
  <si>
    <r>
      <t>PULS</t>
    </r>
    <r>
      <rPr>
        <b/>
        <vertAlign val="subscript"/>
        <sz val="11"/>
        <color theme="1"/>
        <rFont val="Calibri"/>
        <family val="2"/>
        <scheme val="minor"/>
      </rPr>
      <t>maks</t>
    </r>
  </si>
  <si>
    <t>Hvilepuls</t>
  </si>
  <si>
    <t>Pulsreserve</t>
  </si>
  <si>
    <t>32+</t>
  </si>
  <si>
    <t>30+</t>
  </si>
  <si>
    <t>1-2 min</t>
  </si>
  <si>
    <t>Mål den ved trappetest</t>
  </si>
  <si>
    <t>Mål ved at ligge stille i 10 min. Brug et pulsur eller tæl selv antal pulsslag på et minut.</t>
  </si>
  <si>
    <t>Udregner sig selv når PULSmaks og EFFEKTmaks er udfyld.</t>
  </si>
  <si>
    <t>Del 2) D</t>
  </si>
  <si>
    <t>Lav en kontrolleret start, og find efter 10 tag ned i banetryk og tempo - dette bør opleves let. Du afslutter med en kontrolleret spurt, hvor du skal forsøge at øge tempo med 4 tag i 10 tag.</t>
  </si>
  <si>
    <t>10 x 10+15+10 tag, start-bane-spurt</t>
  </si>
  <si>
    <t>18, 20, 22</t>
  </si>
  <si>
    <t>18, 18, 20, 20, 22, 24</t>
  </si>
  <si>
    <t>1 x 1000m maks!</t>
  </si>
  <si>
    <t>4 x 1000 m kontrolleret kap.</t>
  </si>
  <si>
    <t>Hold tempoet nede, og arbejd med at få så meget glid i båden mellem tagene som muligt</t>
  </si>
  <si>
    <t>Uge 24</t>
  </si>
  <si>
    <t>8 x 3 min</t>
  </si>
  <si>
    <t>1,5 min</t>
  </si>
  <si>
    <t>4 x 3000m</t>
  </si>
  <si>
    <t>18, 18, 20, 24</t>
  </si>
  <si>
    <t>7min, 6min, 5min, 4,min, 3min, 2min, 1min</t>
  </si>
  <si>
    <t>70 min</t>
  </si>
  <si>
    <t>20-22</t>
  </si>
  <si>
    <t>Del 1) B/A</t>
  </si>
  <si>
    <t>Max start tempo+bane tempo+max spurt</t>
  </si>
  <si>
    <t>10 x 10+10+10 tag, start-bane-spurt</t>
  </si>
  <si>
    <t>6000m teknik</t>
  </si>
  <si>
    <t>1500m, 1000m, 500m</t>
  </si>
  <si>
    <t>Bane, Bane +2, Max</t>
  </si>
  <si>
    <t>Del 2) A/B</t>
  </si>
  <si>
    <t>Del 3) B</t>
  </si>
  <si>
    <t>Mindst 4000m med opvarmningstag</t>
  </si>
  <si>
    <t>4000m teknik</t>
  </si>
  <si>
    <t>Uge 25</t>
  </si>
  <si>
    <t>Uge 26</t>
  </si>
  <si>
    <t>Uge 27</t>
  </si>
  <si>
    <t>Uge 28</t>
  </si>
  <si>
    <t>Uge 29</t>
  </si>
  <si>
    <t>3 x 4000m</t>
  </si>
  <si>
    <t>6min, 5min, 4,min, 3min, 2min, 1min</t>
  </si>
  <si>
    <t>5 x 3000m</t>
  </si>
  <si>
    <t>18, 18, 20, 22, 24</t>
  </si>
  <si>
    <t>28, 30, 32, 34, 36</t>
  </si>
  <si>
    <t>8 x 10+20+10 tag, start-bane-spurt</t>
  </si>
  <si>
    <t>1500m, 1000m, 1000m</t>
  </si>
  <si>
    <t>6 x 2500m</t>
  </si>
  <si>
    <t>1-2min</t>
  </si>
  <si>
    <t>18, 20, 22, 24, 26, 28, 30</t>
  </si>
  <si>
    <t>22, 24, 26, 28, 30, 32</t>
  </si>
  <si>
    <t>4min, 3min, 2min, 1min, 1min</t>
  </si>
  <si>
    <t>6 x 3 min</t>
  </si>
  <si>
    <t>7 x 3 min</t>
  </si>
  <si>
    <t>3-5 min</t>
  </si>
  <si>
    <t>1500m, 1000m, 2 x 500m</t>
  </si>
  <si>
    <t>6 x 10+25+15 tag, start-bane-spurt</t>
  </si>
  <si>
    <t>Bane, bane +2, bane +2</t>
  </si>
  <si>
    <t>4min, 3min, 2min, 1min, 1min, 2min</t>
  </si>
  <si>
    <t>6 x 10+30+15 tag, start-bane-spurt</t>
  </si>
  <si>
    <t>Bane, bane+2, max, max</t>
  </si>
  <si>
    <t>2-3 min</t>
  </si>
  <si>
    <t>1-3 min</t>
  </si>
  <si>
    <t>A/B</t>
  </si>
  <si>
    <t>4min, 3min, 2min, 1min, 1min, 2min, 3min</t>
  </si>
  <si>
    <t>5min, 4,min, 3min, 2min, 2min</t>
  </si>
  <si>
    <t>28, 30, 32, 34, 36, 32</t>
  </si>
  <si>
    <t>28, 30, 32, 34, 36, 32, 30</t>
  </si>
  <si>
    <t>2 x 3000m</t>
  </si>
  <si>
    <t>18, 18</t>
  </si>
  <si>
    <t>50 min</t>
  </si>
  <si>
    <t>3000m teknik</t>
  </si>
  <si>
    <t>5 x 10+10+10 tag, start-bane-spurt</t>
  </si>
  <si>
    <t>Del 1) - Opvarmning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</si>
</sst>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b/>
      <sz val="11"/>
      <color theme="1"/>
      <name val="Calibri"/>
      <family val="2"/>
      <scheme val="minor"/>
    </font>
    <font>
      <b/>
      <sz val="16"/>
      <color theme="1"/>
      <name val="Calibri"/>
      <family val="2"/>
      <scheme val="minor"/>
    </font>
    <font>
      <i/>
      <sz val="11"/>
      <color theme="1"/>
      <name val="Calibri"/>
      <family val="2"/>
      <scheme val="minor"/>
    </font>
    <font>
      <vertAlign val="subscript"/>
      <sz val="11"/>
      <color theme="1"/>
      <name val="Calibri"/>
      <family val="2"/>
      <scheme val="minor"/>
    </font>
    <font>
      <b/>
      <vertAlign val="subscript"/>
      <sz val="11"/>
      <color theme="1"/>
      <name val="Calibri"/>
      <family val="2"/>
      <scheme val="minor"/>
    </font>
    <font>
      <b/>
      <sz val="14"/>
      <color theme="1"/>
      <name val="Calibri"/>
      <family val="2"/>
      <scheme val="minor"/>
    </font>
    <font>
      <sz val="16"/>
      <color theme="1"/>
      <name val="Calibri"/>
      <family val="2"/>
      <scheme val="minor"/>
    </font>
    <font>
      <b/>
      <sz val="18"/>
      <color theme="1"/>
      <name val="Calibri"/>
      <family val="2"/>
      <scheme val="minor"/>
    </font>
    <font>
      <sz val="14"/>
      <color theme="1"/>
      <name val="Calibri"/>
      <family val="2"/>
      <scheme val="minor"/>
    </font>
    <font>
      <u/>
      <sz val="11"/>
      <color theme="10"/>
      <name val="Calibri"/>
      <family val="2"/>
      <scheme val="minor"/>
    </font>
    <font>
      <u/>
      <sz val="14"/>
      <color theme="10"/>
      <name val="Calibri"/>
      <family val="2"/>
      <scheme val="minor"/>
    </font>
    <font>
      <sz val="8"/>
      <name val="Calibri"/>
      <family val="2"/>
      <scheme val="minor"/>
    </font>
  </fonts>
  <fills count="7">
    <fill>
      <patternFill patternType="none"/>
    </fill>
    <fill>
      <patternFill patternType="gray125"/>
    </fill>
    <fill>
      <patternFill patternType="solid">
        <fgColor theme="0"/>
        <bgColor indexed="64"/>
      </patternFill>
    </fill>
    <fill>
      <patternFill patternType="solid">
        <fgColor rgb="FF14BE98"/>
        <bgColor indexed="64"/>
      </patternFill>
    </fill>
    <fill>
      <patternFill patternType="solid">
        <fgColor rgb="FFE7A436"/>
        <bgColor indexed="64"/>
      </patternFill>
    </fill>
    <fill>
      <patternFill patternType="solid">
        <fgColor rgb="FFF0EEE9"/>
        <bgColor indexed="64"/>
      </patternFill>
    </fill>
    <fill>
      <patternFill patternType="solid">
        <fgColor them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s>
  <cellStyleXfs count="2">
    <xf numFmtId="0" fontId="0" fillId="0" borderId="0"/>
    <xf numFmtId="0" fontId="10" fillId="0" borderId="0" applyNumberFormat="0" applyFill="0" applyBorder="0" applyAlignment="0" applyProtection="0"/>
  </cellStyleXfs>
  <cellXfs count="130">
    <xf numFmtId="0" fontId="0" fillId="0" borderId="0" xfId="0"/>
    <xf numFmtId="0" fontId="0" fillId="2" borderId="0" xfId="0" applyFill="1"/>
    <xf numFmtId="0" fontId="0" fillId="2" borderId="0" xfId="0" applyFill="1" applyBorder="1"/>
    <xf numFmtId="0" fontId="0" fillId="2" borderId="0" xfId="0" applyFill="1" applyBorder="1" applyAlignment="1">
      <alignment horizontal="center"/>
    </xf>
    <xf numFmtId="0" fontId="2" fillId="2" borderId="0" xfId="0" applyFont="1" applyFill="1"/>
    <xf numFmtId="0" fontId="0" fillId="2" borderId="0" xfId="0" applyFill="1" applyAlignment="1">
      <alignment wrapText="1"/>
    </xf>
    <xf numFmtId="0" fontId="0" fillId="2" borderId="0" xfId="0" applyFill="1" applyAlignment="1">
      <alignment horizontal="left" wrapText="1"/>
    </xf>
    <xf numFmtId="0" fontId="0" fillId="2" borderId="0" xfId="0" applyFill="1" applyAlignment="1">
      <alignment vertical="top" wrapText="1"/>
    </xf>
    <xf numFmtId="164" fontId="0" fillId="2" borderId="3" xfId="0" applyNumberFormat="1" applyFill="1" applyBorder="1" applyAlignment="1">
      <alignment horizontal="center" vertical="top"/>
    </xf>
    <xf numFmtId="0" fontId="0" fillId="2" borderId="0" xfId="0" applyFill="1" applyBorder="1" applyAlignment="1">
      <alignment horizontal="center" vertical="top"/>
    </xf>
    <xf numFmtId="1" fontId="0" fillId="2" borderId="0" xfId="0" applyNumberFormat="1" applyFill="1" applyBorder="1" applyAlignment="1">
      <alignment horizontal="center" vertical="top"/>
    </xf>
    <xf numFmtId="47" fontId="0" fillId="2" borderId="2" xfId="0" applyNumberFormat="1" applyFill="1" applyBorder="1" applyAlignment="1">
      <alignment horizontal="center" vertical="top"/>
    </xf>
    <xf numFmtId="0" fontId="0" fillId="2" borderId="0" xfId="0" applyFill="1" applyAlignment="1">
      <alignment horizontal="center" vertical="center"/>
    </xf>
    <xf numFmtId="0" fontId="0" fillId="2" borderId="11" xfId="0" applyFill="1" applyBorder="1"/>
    <xf numFmtId="0" fontId="0" fillId="2" borderId="12" xfId="0" applyFill="1" applyBorder="1"/>
    <xf numFmtId="0" fontId="0" fillId="2" borderId="13" xfId="0" applyFill="1" applyBorder="1"/>
    <xf numFmtId="1" fontId="0" fillId="2" borderId="5" xfId="0" applyNumberFormat="1" applyFill="1" applyBorder="1" applyAlignment="1">
      <alignment horizontal="center" vertical="top"/>
    </xf>
    <xf numFmtId="0" fontId="0" fillId="5" borderId="0" xfId="0" applyFill="1"/>
    <xf numFmtId="0" fontId="0" fillId="5" borderId="0" xfId="0" applyFill="1" applyBorder="1"/>
    <xf numFmtId="0" fontId="0" fillId="5" borderId="2" xfId="0" applyFill="1" applyBorder="1"/>
    <xf numFmtId="0" fontId="0" fillId="5" borderId="5" xfId="0" applyFill="1" applyBorder="1"/>
    <xf numFmtId="0" fontId="0" fillId="5" borderId="7" xfId="0" applyFill="1" applyBorder="1"/>
    <xf numFmtId="0" fontId="0" fillId="5" borderId="5" xfId="0" applyFill="1" applyBorder="1" applyAlignment="1">
      <alignment horizontal="center" vertical="center"/>
    </xf>
    <xf numFmtId="0" fontId="0" fillId="5" borderId="5" xfId="0" applyFill="1" applyBorder="1" applyAlignment="1">
      <alignment horizontal="center" vertical="center" wrapText="1"/>
    </xf>
    <xf numFmtId="1" fontId="0" fillId="5" borderId="0" xfId="0" applyNumberFormat="1" applyFill="1" applyBorder="1" applyAlignment="1">
      <alignment horizontal="center" vertical="top"/>
    </xf>
    <xf numFmtId="0" fontId="0" fillId="2" borderId="10" xfId="0" applyFill="1" applyBorder="1" applyAlignment="1"/>
    <xf numFmtId="0" fontId="7" fillId="5" borderId="5" xfId="0" applyFont="1" applyFill="1" applyBorder="1"/>
    <xf numFmtId="0" fontId="1" fillId="4" borderId="1" xfId="0" applyFont="1" applyFill="1" applyBorder="1" applyAlignment="1">
      <alignment horizontal="center" vertical="center"/>
    </xf>
    <xf numFmtId="0" fontId="1" fillId="2" borderId="0" xfId="0" applyFont="1" applyFill="1" applyAlignment="1">
      <alignment horizontal="center"/>
    </xf>
    <xf numFmtId="164" fontId="0" fillId="2" borderId="0" xfId="0" applyNumberFormat="1" applyFill="1" applyBorder="1" applyAlignment="1">
      <alignment horizontal="center" vertical="top"/>
    </xf>
    <xf numFmtId="164" fontId="0" fillId="5" borderId="3" xfId="0" applyNumberFormat="1" applyFill="1" applyBorder="1" applyAlignment="1">
      <alignment horizontal="center" vertical="top"/>
    </xf>
    <xf numFmtId="164" fontId="0" fillId="5" borderId="0" xfId="0" applyNumberFormat="1" applyFill="1" applyBorder="1" applyAlignment="1">
      <alignment horizontal="center" vertical="top"/>
    </xf>
    <xf numFmtId="47" fontId="0" fillId="5" borderId="2" xfId="0" applyNumberFormat="1" applyFill="1" applyBorder="1" applyAlignment="1">
      <alignment horizontal="center" vertical="top"/>
    </xf>
    <xf numFmtId="47" fontId="0" fillId="5" borderId="0" xfId="0" applyNumberFormat="1" applyFill="1" applyBorder="1" applyAlignment="1">
      <alignment horizontal="center" vertical="top"/>
    </xf>
    <xf numFmtId="47" fontId="0" fillId="2" borderId="0" xfId="0" applyNumberFormat="1" applyFill="1" applyBorder="1" applyAlignment="1">
      <alignment horizontal="center" vertical="top"/>
    </xf>
    <xf numFmtId="47" fontId="0" fillId="2" borderId="7" xfId="0" applyNumberFormat="1" applyFill="1" applyBorder="1" applyAlignment="1">
      <alignment horizontal="center" vertical="top"/>
    </xf>
    <xf numFmtId="0" fontId="6" fillId="2" borderId="0" xfId="0" applyFont="1" applyFill="1"/>
    <xf numFmtId="0" fontId="1" fillId="2" borderId="0" xfId="0" applyFont="1" applyFill="1" applyBorder="1"/>
    <xf numFmtId="0" fontId="1" fillId="2" borderId="0" xfId="0" applyFont="1" applyFill="1" applyBorder="1" applyAlignment="1">
      <alignment horizontal="left" vertical="top"/>
    </xf>
    <xf numFmtId="0" fontId="1" fillId="2" borderId="2" xfId="0" applyFont="1" applyFill="1" applyBorder="1" applyAlignment="1">
      <alignment horizontal="left" vertical="top"/>
    </xf>
    <xf numFmtId="0" fontId="0" fillId="2" borderId="0" xfId="0" applyFont="1" applyFill="1" applyBorder="1"/>
    <xf numFmtId="0" fontId="1" fillId="2" borderId="0" xfId="0" applyFont="1" applyFill="1" applyBorder="1" applyAlignment="1">
      <alignment horizontal="center"/>
    </xf>
    <xf numFmtId="0" fontId="6" fillId="2" borderId="0" xfId="0" applyFont="1" applyFill="1" applyBorder="1"/>
    <xf numFmtId="0" fontId="8" fillId="2" borderId="0" xfId="0" applyFont="1" applyFill="1"/>
    <xf numFmtId="0" fontId="0" fillId="2" borderId="9" xfId="0" applyFill="1" applyBorder="1" applyAlignment="1">
      <alignment vertical="top"/>
    </xf>
    <xf numFmtId="0" fontId="0" fillId="2" borderId="12" xfId="0" applyFill="1" applyBorder="1" applyAlignment="1">
      <alignment vertical="top"/>
    </xf>
    <xf numFmtId="0" fontId="0" fillId="2" borderId="16" xfId="0" applyFill="1" applyBorder="1" applyAlignment="1">
      <alignment horizontal="left" vertical="top" wrapText="1"/>
    </xf>
    <xf numFmtId="0" fontId="0" fillId="2" borderId="16" xfId="0" applyFill="1" applyBorder="1" applyAlignment="1">
      <alignment vertical="top" wrapText="1"/>
    </xf>
    <xf numFmtId="0" fontId="0" fillId="6" borderId="9" xfId="0" applyFill="1" applyBorder="1" applyAlignment="1">
      <alignment vertical="top"/>
    </xf>
    <xf numFmtId="0" fontId="0" fillId="6" borderId="12" xfId="0" applyFill="1" applyBorder="1" applyAlignment="1">
      <alignment vertical="top"/>
    </xf>
    <xf numFmtId="0" fontId="0" fillId="6" borderId="16" xfId="0" applyFill="1" applyBorder="1" applyAlignment="1">
      <alignment wrapText="1"/>
    </xf>
    <xf numFmtId="0" fontId="0" fillId="6" borderId="16" xfId="0" applyFill="1" applyBorder="1" applyAlignment="1">
      <alignment vertical="top" wrapText="1"/>
    </xf>
    <xf numFmtId="0" fontId="11" fillId="0" borderId="0" xfId="1" applyFont="1" applyAlignment="1">
      <alignment vertical="top"/>
    </xf>
    <xf numFmtId="0" fontId="10" fillId="0" borderId="0" xfId="1"/>
    <xf numFmtId="0" fontId="3" fillId="5" borderId="5" xfId="0" applyFont="1" applyFill="1" applyBorder="1" applyAlignment="1">
      <alignment horizontal="center" vertical="center" wrapText="1"/>
    </xf>
    <xf numFmtId="0" fontId="0" fillId="2" borderId="0" xfId="0" applyFill="1" applyAlignment="1">
      <alignment horizontal="left" vertical="top" wrapText="1"/>
    </xf>
    <xf numFmtId="0" fontId="1" fillId="2" borderId="0" xfId="0" applyFont="1" applyFill="1"/>
    <xf numFmtId="0" fontId="1" fillId="4" borderId="1"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1" fillId="2" borderId="17" xfId="0" applyFont="1" applyFill="1" applyBorder="1"/>
    <xf numFmtId="0" fontId="0" fillId="2" borderId="2" xfId="0" applyFill="1" applyBorder="1" applyAlignment="1">
      <alignment horizontal="center" vertical="top"/>
    </xf>
    <xf numFmtId="164" fontId="0" fillId="2" borderId="5" xfId="0" applyNumberFormat="1" applyFill="1" applyBorder="1" applyAlignment="1">
      <alignment horizontal="center" vertical="top"/>
    </xf>
    <xf numFmtId="47" fontId="0" fillId="2" borderId="5" xfId="0" applyNumberFormat="1" applyFill="1" applyBorder="1" applyAlignment="1">
      <alignment horizontal="center" vertical="top"/>
    </xf>
    <xf numFmtId="0" fontId="0" fillId="5" borderId="0" xfId="0" applyFill="1" applyBorder="1" applyAlignment="1">
      <alignment horizontal="center" vertical="top"/>
    </xf>
    <xf numFmtId="0" fontId="1" fillId="2" borderId="0" xfId="0" applyFont="1" applyFill="1" applyBorder="1" applyAlignment="1">
      <alignment horizontal="center" vertical="center"/>
    </xf>
    <xf numFmtId="0" fontId="0" fillId="2" borderId="0" xfId="0" applyFill="1" applyBorder="1" applyAlignment="1">
      <alignment horizontal="center" wrapText="1"/>
    </xf>
    <xf numFmtId="0" fontId="0" fillId="2" borderId="0" xfId="0" applyFill="1" applyBorder="1" applyAlignment="1">
      <alignment horizontal="center" vertical="top" wrapText="1"/>
    </xf>
    <xf numFmtId="0" fontId="1" fillId="2" borderId="0" xfId="0" applyFont="1" applyFill="1" applyBorder="1" applyAlignment="1">
      <alignment horizontal="center" vertical="center" wrapText="1"/>
    </xf>
    <xf numFmtId="0" fontId="0" fillId="5" borderId="2" xfId="0" applyFill="1" applyBorder="1" applyAlignment="1">
      <alignment horizontal="center" vertical="top"/>
    </xf>
    <xf numFmtId="0" fontId="0" fillId="5" borderId="0" xfId="0" applyFill="1" applyBorder="1" applyAlignment="1">
      <alignment horizontal="left" vertical="top" wrapText="1"/>
    </xf>
    <xf numFmtId="0" fontId="0" fillId="2" borderId="0" xfId="0" applyFill="1" applyBorder="1" applyAlignment="1">
      <alignment horizontal="left" vertical="top"/>
    </xf>
    <xf numFmtId="0" fontId="1" fillId="2" borderId="7" xfId="0" applyFont="1" applyFill="1" applyBorder="1" applyAlignment="1">
      <alignment horizontal="left" vertical="top"/>
    </xf>
    <xf numFmtId="0" fontId="0" fillId="2" borderId="5" xfId="0" applyFill="1" applyBorder="1" applyAlignment="1">
      <alignment horizontal="center" vertical="top"/>
    </xf>
    <xf numFmtId="0" fontId="0" fillId="2" borderId="7" xfId="0" applyFill="1" applyBorder="1" applyAlignment="1">
      <alignment horizontal="center" vertical="top"/>
    </xf>
    <xf numFmtId="0" fontId="1" fillId="2" borderId="20" xfId="0" applyFont="1" applyFill="1" applyBorder="1"/>
    <xf numFmtId="0" fontId="1" fillId="2" borderId="0" xfId="0" applyFont="1" applyFill="1" applyBorder="1" applyAlignment="1">
      <alignment vertical="top"/>
    </xf>
    <xf numFmtId="0" fontId="0" fillId="2" borderId="0" xfId="0" applyFill="1" applyBorder="1" applyAlignment="1">
      <alignment horizontal="center" vertical="center"/>
    </xf>
    <xf numFmtId="0" fontId="0" fillId="2" borderId="3" xfId="0" applyFont="1" applyFill="1" applyBorder="1" applyAlignment="1">
      <alignment horizontal="center" vertical="top" wrapText="1"/>
    </xf>
    <xf numFmtId="0" fontId="1" fillId="2" borderId="3" xfId="0" applyFont="1" applyFill="1" applyBorder="1" applyAlignment="1">
      <alignment horizontal="center" vertical="top"/>
    </xf>
    <xf numFmtId="0" fontId="0" fillId="2" borderId="3" xfId="0" applyFill="1" applyBorder="1" applyAlignment="1">
      <alignment horizontal="center" vertical="top"/>
    </xf>
    <xf numFmtId="0" fontId="0" fillId="2" borderId="2" xfId="0" applyFill="1" applyBorder="1" applyAlignment="1">
      <alignment horizontal="center" vertical="top" wrapText="1"/>
    </xf>
    <xf numFmtId="0" fontId="0" fillId="2" borderId="0" xfId="0" applyFill="1" applyBorder="1" applyAlignment="1">
      <alignment horizontal="center" vertical="center" wrapText="1"/>
    </xf>
    <xf numFmtId="0" fontId="0" fillId="2" borderId="6" xfId="0" applyFill="1" applyBorder="1" applyAlignment="1">
      <alignment horizontal="center" vertical="top"/>
    </xf>
    <xf numFmtId="164" fontId="0" fillId="2" borderId="14" xfId="0" applyNumberFormat="1" applyFill="1" applyBorder="1" applyAlignment="1">
      <alignment horizontal="center" vertical="top"/>
    </xf>
    <xf numFmtId="164" fontId="0" fillId="2" borderId="20" xfId="0" applyNumberFormat="1" applyFill="1" applyBorder="1" applyAlignment="1">
      <alignment horizontal="center" vertical="top"/>
    </xf>
    <xf numFmtId="1" fontId="0" fillId="2" borderId="20" xfId="0" applyNumberFormat="1" applyFill="1" applyBorder="1" applyAlignment="1">
      <alignment horizontal="center" vertical="top"/>
    </xf>
    <xf numFmtId="47" fontId="0" fillId="2" borderId="20" xfId="0" applyNumberFormat="1" applyFill="1" applyBorder="1" applyAlignment="1">
      <alignment horizontal="center" vertical="top"/>
    </xf>
    <xf numFmtId="47" fontId="0" fillId="2" borderId="19" xfId="0" applyNumberFormat="1" applyFill="1" applyBorder="1" applyAlignment="1">
      <alignment horizontal="center" vertical="top"/>
    </xf>
    <xf numFmtId="164" fontId="0" fillId="2" borderId="6" xfId="0" applyNumberFormat="1" applyFill="1" applyBorder="1" applyAlignment="1">
      <alignment horizontal="center" vertical="top"/>
    </xf>
    <xf numFmtId="0" fontId="0" fillId="2" borderId="3" xfId="0" applyFill="1" applyBorder="1"/>
    <xf numFmtId="0" fontId="0" fillId="2" borderId="6" xfId="0" applyFill="1" applyBorder="1"/>
    <xf numFmtId="0" fontId="1" fillId="5" borderId="0" xfId="0" applyFont="1" applyFill="1" applyBorder="1"/>
    <xf numFmtId="0" fontId="1" fillId="5" borderId="0" xfId="0" applyFont="1" applyFill="1" applyBorder="1" applyAlignment="1">
      <alignment vertical="top"/>
    </xf>
    <xf numFmtId="0" fontId="0" fillId="5" borderId="3" xfId="0" applyFill="1" applyBorder="1" applyAlignment="1">
      <alignment horizontal="center" vertical="top"/>
    </xf>
    <xf numFmtId="0" fontId="0" fillId="5" borderId="0" xfId="0" applyFill="1" applyBorder="1" applyAlignment="1">
      <alignment horizontal="center" vertical="top" wrapText="1"/>
    </xf>
    <xf numFmtId="0" fontId="0" fillId="5" borderId="2" xfId="0" applyFill="1" applyBorder="1" applyAlignment="1">
      <alignment horizontal="center" vertical="top" wrapText="1"/>
    </xf>
    <xf numFmtId="0" fontId="0" fillId="5" borderId="3" xfId="0" applyFill="1" applyBorder="1"/>
    <xf numFmtId="16" fontId="0" fillId="2" borderId="0" xfId="0" applyNumberFormat="1" applyFill="1" applyBorder="1" applyAlignment="1">
      <alignment horizontal="center" vertical="center"/>
    </xf>
    <xf numFmtId="0" fontId="0" fillId="2" borderId="0" xfId="0" applyFont="1" applyFill="1" applyBorder="1" applyAlignment="1">
      <alignment horizontal="left" vertical="top"/>
    </xf>
    <xf numFmtId="0" fontId="0" fillId="2" borderId="20" xfId="0" applyFill="1" applyBorder="1" applyAlignment="1">
      <alignment horizontal="center" vertical="top"/>
    </xf>
    <xf numFmtId="16" fontId="0" fillId="2" borderId="0" xfId="0" applyNumberFormat="1" applyFill="1" applyBorder="1" applyAlignment="1">
      <alignment horizontal="center" vertical="top"/>
    </xf>
    <xf numFmtId="0" fontId="0" fillId="2" borderId="5" xfId="0" applyFill="1" applyBorder="1"/>
    <xf numFmtId="0" fontId="0" fillId="2" borderId="0" xfId="0" applyFill="1" applyBorder="1" applyAlignment="1">
      <alignment horizontal="left" vertical="top" wrapText="1"/>
    </xf>
    <xf numFmtId="0" fontId="0" fillId="2" borderId="0" xfId="0" applyFont="1" applyFill="1" applyBorder="1" applyAlignment="1">
      <alignment horizontal="left" vertical="top" wrapText="1"/>
    </xf>
    <xf numFmtId="0" fontId="0" fillId="2" borderId="0" xfId="0" applyFill="1" applyBorder="1" applyAlignment="1">
      <alignment horizontal="left"/>
    </xf>
    <xf numFmtId="0" fontId="0" fillId="2" borderId="0" xfId="0" applyFill="1" applyBorder="1" applyAlignment="1">
      <alignment horizontal="left" vertical="center" wrapText="1"/>
    </xf>
    <xf numFmtId="0" fontId="0" fillId="2" borderId="6" xfId="0" applyFill="1" applyBorder="1" applyAlignment="1">
      <alignment horizontal="left" vertical="top" wrapText="1"/>
    </xf>
    <xf numFmtId="0" fontId="0" fillId="2" borderId="19" xfId="0" applyFill="1" applyBorder="1" applyAlignment="1">
      <alignment horizontal="center" vertical="top"/>
    </xf>
    <xf numFmtId="0" fontId="0" fillId="2" borderId="14" xfId="0" applyFill="1" applyBorder="1" applyAlignment="1">
      <alignment horizontal="center" vertical="top"/>
    </xf>
    <xf numFmtId="0" fontId="0" fillId="2" borderId="3" xfId="0" applyFill="1" applyBorder="1" applyAlignment="1">
      <alignment horizontal="center" vertical="top" wrapText="1"/>
    </xf>
    <xf numFmtId="0" fontId="9" fillId="2" borderId="15" xfId="0" applyFont="1" applyFill="1" applyBorder="1" applyAlignment="1">
      <alignment horizontal="left" wrapText="1"/>
    </xf>
    <xf numFmtId="0" fontId="9" fillId="2" borderId="0" xfId="0" applyFont="1" applyFill="1" applyBorder="1" applyAlignment="1">
      <alignment horizontal="left" wrapText="1"/>
    </xf>
    <xf numFmtId="0" fontId="1" fillId="2" borderId="11" xfId="0" applyFont="1" applyFill="1" applyBorder="1" applyAlignment="1">
      <alignment horizontal="center" wrapText="1"/>
    </xf>
    <xf numFmtId="0" fontId="1" fillId="2" borderId="12" xfId="0" applyFont="1" applyFill="1" applyBorder="1" applyAlignment="1">
      <alignment horizontal="center" wrapText="1"/>
    </xf>
    <xf numFmtId="0" fontId="1" fillId="2" borderId="10" xfId="0" applyFont="1" applyFill="1" applyBorder="1" applyAlignment="1">
      <alignment horizontal="center" wrapText="1"/>
    </xf>
    <xf numFmtId="0" fontId="2" fillId="5" borderId="0" xfId="0" applyFont="1" applyFill="1" applyBorder="1" applyAlignment="1">
      <alignment horizontal="center"/>
    </xf>
    <xf numFmtId="0" fontId="2" fillId="5" borderId="3" xfId="0" applyFont="1" applyFill="1" applyBorder="1" applyAlignment="1">
      <alignment horizontal="center"/>
    </xf>
    <xf numFmtId="0" fontId="2" fillId="5" borderId="2" xfId="0" applyFont="1" applyFill="1" applyBorder="1" applyAlignment="1">
      <alignment horizontal="center"/>
    </xf>
    <xf numFmtId="0" fontId="3" fillId="5" borderId="6"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0" fillId="2" borderId="0" xfId="0" applyFill="1" applyBorder="1" applyAlignment="1">
      <alignment horizontal="center" wrapText="1"/>
    </xf>
    <xf numFmtId="0" fontId="0" fillId="2" borderId="0" xfId="0" applyFill="1" applyBorder="1" applyAlignment="1">
      <alignment horizontal="center" vertical="top" wrapText="1"/>
    </xf>
    <xf numFmtId="0" fontId="0" fillId="2" borderId="18" xfId="0" applyFill="1" applyBorder="1" applyAlignment="1">
      <alignment horizontal="center" wrapText="1"/>
    </xf>
    <xf numFmtId="0" fontId="0" fillId="2" borderId="8" xfId="0" applyFill="1" applyBorder="1" applyAlignment="1">
      <alignment horizontal="center" wrapText="1"/>
    </xf>
    <xf numFmtId="0" fontId="0" fillId="2" borderId="14" xfId="0" applyFill="1" applyBorder="1" applyAlignment="1">
      <alignment horizontal="center" wrapText="1"/>
    </xf>
    <xf numFmtId="0" fontId="0" fillId="2" borderId="6" xfId="0" applyFill="1" applyBorder="1" applyAlignment="1">
      <alignment horizontal="center" wrapText="1"/>
    </xf>
    <xf numFmtId="0" fontId="0" fillId="2" borderId="18" xfId="0" applyFill="1" applyBorder="1" applyAlignment="1">
      <alignment horizontal="center" vertical="top" wrapText="1"/>
    </xf>
    <xf numFmtId="0" fontId="0" fillId="2" borderId="4" xfId="0" applyFill="1" applyBorder="1" applyAlignment="1">
      <alignment horizontal="center" vertical="top" wrapText="1"/>
    </xf>
    <xf numFmtId="0" fontId="0" fillId="2" borderId="8" xfId="0" applyFill="1" applyBorder="1" applyAlignment="1">
      <alignment horizontal="center" vertical="top" wrapText="1"/>
    </xf>
  </cellXfs>
  <cellStyles count="2">
    <cellStyle name="Link" xfId="1" builtinId="8"/>
    <cellStyle name="Normal" xfId="0" builtinId="0"/>
  </cellStyles>
  <dxfs count="0"/>
  <tableStyles count="0" defaultTableStyle="TableStyleMedium2" defaultPivotStyle="PivotStyleLight16"/>
  <colors>
    <mruColors>
      <color rgb="FFF0EEE9"/>
      <color rgb="FFE7A436"/>
      <color rgb="FF14BE98"/>
      <color rgb="FF8BC1D9"/>
      <color rgb="FF409C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84505</xdr:colOff>
      <xdr:row>0</xdr:row>
      <xdr:rowOff>86885</xdr:rowOff>
    </xdr:from>
    <xdr:to>
      <xdr:col>0</xdr:col>
      <xdr:colOff>3544522</xdr:colOff>
      <xdr:row>1</xdr:row>
      <xdr:rowOff>522972</xdr:rowOff>
    </xdr:to>
    <xdr:grpSp>
      <xdr:nvGrpSpPr>
        <xdr:cNvPr id="2" name="Gruppe 1">
          <a:extLst>
            <a:ext uri="{FF2B5EF4-FFF2-40B4-BE49-F238E27FC236}">
              <a16:creationId xmlns:a16="http://schemas.microsoft.com/office/drawing/2014/main" id="{9DFDA690-A319-4001-81E4-B7B5C79CA2C5}"/>
            </a:ext>
          </a:extLst>
        </xdr:cNvPr>
        <xdr:cNvGrpSpPr/>
      </xdr:nvGrpSpPr>
      <xdr:grpSpPr>
        <a:xfrm>
          <a:off x="86410" y="88790"/>
          <a:ext cx="3458112" cy="813277"/>
          <a:chOff x="55930" y="45610"/>
          <a:chExt cx="3456842" cy="830764"/>
        </a:xfrm>
      </xdr:grpSpPr>
      <xdr:pic>
        <xdr:nvPicPr>
          <xdr:cNvPr id="6" name="Billede 5">
            <a:extLst>
              <a:ext uri="{FF2B5EF4-FFF2-40B4-BE49-F238E27FC236}">
                <a16:creationId xmlns:a16="http://schemas.microsoft.com/office/drawing/2014/main" id="{EC9A49CD-5659-4DA0-95AB-80DA293037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384" y="606348"/>
            <a:ext cx="616734" cy="270026"/>
          </a:xfrm>
          <a:prstGeom prst="rect">
            <a:avLst/>
          </a:prstGeom>
          <a:noFill/>
          <a:ln>
            <a:noFill/>
          </a:ln>
          <a:extLst>
            <a:ext uri="{909E8E84-426E-40DD-AFC4-6F175D3DCCD1}">
              <a14:hiddenFill xmlns:a14="http://schemas.microsoft.com/office/drawing/2010/main">
                <a:solidFill>
                  <a:srgbClr val="FFFFFF">
                    <a:alpha val="34901"/>
                  </a:srgbClr>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Billede 8">
            <a:extLst>
              <a:ext uri="{FF2B5EF4-FFF2-40B4-BE49-F238E27FC236}">
                <a16:creationId xmlns:a16="http://schemas.microsoft.com/office/drawing/2014/main" id="{A059AA34-0984-4B6B-9B4B-D5801441F8D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930" y="45610"/>
            <a:ext cx="3456842" cy="694674"/>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76200</xdr:rowOff>
    </xdr:from>
    <xdr:to>
      <xdr:col>6</xdr:col>
      <xdr:colOff>303133</xdr:colOff>
      <xdr:row>3</xdr:row>
      <xdr:rowOff>48407</xdr:rowOff>
    </xdr:to>
    <xdr:grpSp>
      <xdr:nvGrpSpPr>
        <xdr:cNvPr id="2" name="Gruppe 1">
          <a:extLst>
            <a:ext uri="{FF2B5EF4-FFF2-40B4-BE49-F238E27FC236}">
              <a16:creationId xmlns:a16="http://schemas.microsoft.com/office/drawing/2014/main" id="{64EBEF2F-117A-4584-BCF9-0139B9B88C3D}"/>
            </a:ext>
          </a:extLst>
        </xdr:cNvPr>
        <xdr:cNvGrpSpPr/>
      </xdr:nvGrpSpPr>
      <xdr:grpSpPr>
        <a:xfrm>
          <a:off x="53340" y="76200"/>
          <a:ext cx="3983593" cy="821837"/>
          <a:chOff x="55930" y="45610"/>
          <a:chExt cx="3456842" cy="830764"/>
        </a:xfrm>
      </xdr:grpSpPr>
      <xdr:pic>
        <xdr:nvPicPr>
          <xdr:cNvPr id="3" name="Billede 2">
            <a:extLst>
              <a:ext uri="{FF2B5EF4-FFF2-40B4-BE49-F238E27FC236}">
                <a16:creationId xmlns:a16="http://schemas.microsoft.com/office/drawing/2014/main" id="{01AD888B-1A9B-401C-83CA-83FFC960E2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384" y="606348"/>
            <a:ext cx="616734" cy="270026"/>
          </a:xfrm>
          <a:prstGeom prst="rect">
            <a:avLst/>
          </a:prstGeom>
          <a:noFill/>
          <a:ln>
            <a:noFill/>
          </a:ln>
          <a:extLst>
            <a:ext uri="{909E8E84-426E-40DD-AFC4-6F175D3DCCD1}">
              <a14:hiddenFill xmlns:a14="http://schemas.microsoft.com/office/drawing/2010/main">
                <a:solidFill>
                  <a:srgbClr val="FFFFFF">
                    <a:alpha val="34901"/>
                  </a:srgbClr>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Billede 3">
            <a:extLst>
              <a:ext uri="{FF2B5EF4-FFF2-40B4-BE49-F238E27FC236}">
                <a16:creationId xmlns:a16="http://schemas.microsoft.com/office/drawing/2014/main" id="{7553EC4C-DFF0-44DC-9DAE-01FB48BA319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930" y="45610"/>
            <a:ext cx="3456842" cy="694674"/>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5734</xdr:colOff>
      <xdr:row>1</xdr:row>
      <xdr:rowOff>829134</xdr:rowOff>
    </xdr:from>
    <xdr:to>
      <xdr:col>18</xdr:col>
      <xdr:colOff>638737</xdr:colOff>
      <xdr:row>3</xdr:row>
      <xdr:rowOff>17238</xdr:rowOff>
    </xdr:to>
    <xdr:sp macro="" textlink="">
      <xdr:nvSpPr>
        <xdr:cNvPr id="2" name="Pil: bøjet 1">
          <a:extLst>
            <a:ext uri="{FF2B5EF4-FFF2-40B4-BE49-F238E27FC236}">
              <a16:creationId xmlns:a16="http://schemas.microsoft.com/office/drawing/2014/main" id="{E1FC23CE-4AB7-4509-8FD6-2068117672CD}"/>
            </a:ext>
          </a:extLst>
        </xdr:cNvPr>
        <xdr:cNvSpPr/>
      </xdr:nvSpPr>
      <xdr:spPr>
        <a:xfrm rot="5400000">
          <a:off x="5952964" y="-4043676"/>
          <a:ext cx="587644" cy="11138443"/>
        </a:xfrm>
        <a:prstGeom prst="bentArrow">
          <a:avLst>
            <a:gd name="adj1" fmla="val 42208"/>
            <a:gd name="adj2" fmla="val 25000"/>
            <a:gd name="adj3" fmla="val 44512"/>
            <a:gd name="adj4" fmla="val 55488"/>
          </a:avLst>
        </a:prstGeom>
        <a:solidFill>
          <a:srgbClr val="409CC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solidFill>
              <a:schemeClr val="tx1"/>
            </a:solidFill>
          </a:endParaRPr>
        </a:p>
      </xdr:txBody>
    </xdr:sp>
    <xdr:clientData/>
  </xdr:twoCellAnchor>
  <xdr:oneCellAnchor>
    <xdr:from>
      <xdr:col>2</xdr:col>
      <xdr:colOff>384174</xdr:colOff>
      <xdr:row>2</xdr:row>
      <xdr:rowOff>0</xdr:rowOff>
    </xdr:from>
    <xdr:ext cx="5598390" cy="280205"/>
    <xdr:sp macro="" textlink="">
      <xdr:nvSpPr>
        <xdr:cNvPr id="3" name="Tekstfelt 2">
          <a:extLst>
            <a:ext uri="{FF2B5EF4-FFF2-40B4-BE49-F238E27FC236}">
              <a16:creationId xmlns:a16="http://schemas.microsoft.com/office/drawing/2014/main" id="{C56EE48D-9242-4F0A-828A-DA8086D7C4EE}"/>
            </a:ext>
          </a:extLst>
        </xdr:cNvPr>
        <xdr:cNvSpPr txBox="1"/>
      </xdr:nvSpPr>
      <xdr:spPr>
        <a:xfrm>
          <a:off x="1816734" y="1242060"/>
          <a:ext cx="5598390"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a-DK" sz="1200" b="1">
              <a:solidFill>
                <a:schemeClr val="bg1"/>
              </a:solidFill>
            </a:rPr>
            <a:t>Udfyld </a:t>
          </a:r>
          <a:r>
            <a:rPr lang="da-DK" sz="1200" b="1" baseline="0">
              <a:solidFill>
                <a:schemeClr val="bg1"/>
              </a:solidFill>
            </a:rPr>
            <a:t>EFFEKT</a:t>
          </a:r>
          <a:r>
            <a:rPr lang="da-DK" sz="1200" b="1" baseline="-25000">
              <a:solidFill>
                <a:schemeClr val="bg1"/>
              </a:solidFill>
            </a:rPr>
            <a:t>maks</a:t>
          </a:r>
          <a:r>
            <a:rPr lang="da-DK" sz="1200" b="1" baseline="0">
              <a:solidFill>
                <a:schemeClr val="bg1"/>
              </a:solidFill>
            </a:rPr>
            <a:t> for din første trappetest ude til højre</a:t>
          </a:r>
        </a:p>
      </xdr:txBody>
    </xdr:sp>
    <xdr:clientData/>
  </xdr:oneCellAnchor>
  <xdr:twoCellAnchor>
    <xdr:from>
      <xdr:col>0</xdr:col>
      <xdr:colOff>83820</xdr:colOff>
      <xdr:row>0</xdr:row>
      <xdr:rowOff>83820</xdr:rowOff>
    </xdr:from>
    <xdr:to>
      <xdr:col>4</xdr:col>
      <xdr:colOff>1191162</xdr:colOff>
      <xdr:row>1</xdr:row>
      <xdr:rowOff>494214</xdr:rowOff>
    </xdr:to>
    <xdr:grpSp>
      <xdr:nvGrpSpPr>
        <xdr:cNvPr id="4" name="Gruppe 3">
          <a:extLst>
            <a:ext uri="{FF2B5EF4-FFF2-40B4-BE49-F238E27FC236}">
              <a16:creationId xmlns:a16="http://schemas.microsoft.com/office/drawing/2014/main" id="{307EEC80-8719-4FFC-BC67-787562B6E147}"/>
            </a:ext>
          </a:extLst>
        </xdr:cNvPr>
        <xdr:cNvGrpSpPr/>
      </xdr:nvGrpSpPr>
      <xdr:grpSpPr>
        <a:xfrm>
          <a:off x="85725" y="85725"/>
          <a:ext cx="3695901" cy="811901"/>
          <a:chOff x="55930" y="45610"/>
          <a:chExt cx="3456842" cy="830764"/>
        </a:xfrm>
      </xdr:grpSpPr>
      <xdr:pic>
        <xdr:nvPicPr>
          <xdr:cNvPr id="5" name="Billede 4">
            <a:extLst>
              <a:ext uri="{FF2B5EF4-FFF2-40B4-BE49-F238E27FC236}">
                <a16:creationId xmlns:a16="http://schemas.microsoft.com/office/drawing/2014/main" id="{B6D0110A-07ED-4AB1-AB6C-FF68D099850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384" y="606348"/>
            <a:ext cx="616734" cy="270026"/>
          </a:xfrm>
          <a:prstGeom prst="rect">
            <a:avLst/>
          </a:prstGeom>
          <a:noFill/>
          <a:ln>
            <a:noFill/>
          </a:ln>
          <a:extLst>
            <a:ext uri="{909E8E84-426E-40DD-AFC4-6F175D3DCCD1}">
              <a14:hiddenFill xmlns:a14="http://schemas.microsoft.com/office/drawing/2010/main">
                <a:solidFill>
                  <a:srgbClr val="FFFFFF">
                    <a:alpha val="34901"/>
                  </a:srgbClr>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Billede 5">
            <a:extLst>
              <a:ext uri="{FF2B5EF4-FFF2-40B4-BE49-F238E27FC236}">
                <a16:creationId xmlns:a16="http://schemas.microsoft.com/office/drawing/2014/main" id="{EA01CD07-1919-41DA-9AD5-D4CEFA00966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930" y="45610"/>
            <a:ext cx="3456842" cy="694674"/>
          </a:xfrm>
          <a:prstGeom prst="rect">
            <a:avLst/>
          </a:prstGeom>
        </xdr:spPr>
      </xdr:pic>
    </xdr:grp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youtu.be/TLg9F25KEv4"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youtu.be/piK8_nJSUI4"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9BF8A-89A6-4F02-9F9B-FA6B0E98B8E8}">
  <dimension ref="A1:N15"/>
  <sheetViews>
    <sheetView zoomScaleNormal="100" workbookViewId="0">
      <selection activeCell="H9" sqref="H9"/>
    </sheetView>
  </sheetViews>
  <sheetFormatPr defaultColWidth="8.77734375" defaultRowHeight="14.4" x14ac:dyDescent="0.3"/>
  <cols>
    <col min="1" max="1" width="79.21875" style="1" customWidth="1"/>
    <col min="2" max="16384" width="8.77734375" style="1"/>
  </cols>
  <sheetData>
    <row r="1" spans="1:14" ht="30.45" customHeight="1" x14ac:dyDescent="0.3"/>
    <row r="2" spans="1:14" ht="50.55" customHeight="1" x14ac:dyDescent="0.3"/>
    <row r="3" spans="1:14" ht="21" x14ac:dyDescent="0.4">
      <c r="A3" s="4" t="s">
        <v>8</v>
      </c>
    </row>
    <row r="4" spans="1:14" ht="115.2" x14ac:dyDescent="0.3">
      <c r="A4" s="5" t="s">
        <v>9</v>
      </c>
    </row>
    <row r="6" spans="1:14" ht="21" x14ac:dyDescent="0.4">
      <c r="A6" s="4" t="s">
        <v>6</v>
      </c>
    </row>
    <row r="7" spans="1:14" ht="30" x14ac:dyDescent="0.35">
      <c r="A7" s="6" t="s">
        <v>67</v>
      </c>
    </row>
    <row r="8" spans="1:14" ht="4.5" customHeight="1" x14ac:dyDescent="0.3"/>
    <row r="9" spans="1:14" ht="28.8" x14ac:dyDescent="0.3">
      <c r="A9" s="5" t="s">
        <v>68</v>
      </c>
    </row>
    <row r="11" spans="1:14" ht="21" x14ac:dyDescent="0.4">
      <c r="A11" s="4" t="s">
        <v>7</v>
      </c>
    </row>
    <row r="12" spans="1:14" ht="87" customHeight="1" x14ac:dyDescent="0.3">
      <c r="A12" s="7" t="s">
        <v>69</v>
      </c>
      <c r="N12"/>
    </row>
    <row r="13" spans="1:14" ht="21" x14ac:dyDescent="0.4">
      <c r="A13" s="4"/>
    </row>
    <row r="14" spans="1:14" ht="21" x14ac:dyDescent="0.4">
      <c r="A14" s="4" t="s">
        <v>73</v>
      </c>
    </row>
    <row r="15" spans="1:14" x14ac:dyDescent="0.3">
      <c r="A15" s="53" t="s">
        <v>72</v>
      </c>
    </row>
  </sheetData>
  <hyperlinks>
    <hyperlink ref="A15" r:id="rId1" xr:uid="{9DDD2A47-E078-4B9F-806A-271650BF30D4}"/>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90137-8FCC-42C3-AA77-AD98B9E30816}">
  <dimension ref="A1:H19"/>
  <sheetViews>
    <sheetView workbookViewId="0">
      <selection activeCell="H6" sqref="H4:H6"/>
    </sheetView>
  </sheetViews>
  <sheetFormatPr defaultColWidth="8.77734375" defaultRowHeight="14.4" x14ac:dyDescent="0.3"/>
  <cols>
    <col min="1" max="1" width="10.6640625" style="1" customWidth="1"/>
    <col min="2" max="7" width="8.77734375" style="1"/>
    <col min="8" max="8" width="79.21875" style="1" customWidth="1"/>
    <col min="9" max="16384" width="8.77734375" style="1"/>
  </cols>
  <sheetData>
    <row r="1" spans="1:8" ht="38.549999999999997" customHeight="1" x14ac:dyDescent="0.3"/>
    <row r="4" spans="1:8" ht="23.4" x14ac:dyDescent="0.45">
      <c r="A4" s="43" t="s">
        <v>32</v>
      </c>
      <c r="H4" s="43" t="s">
        <v>70</v>
      </c>
    </row>
    <row r="6" spans="1:8" ht="73.5" customHeight="1" x14ac:dyDescent="0.35">
      <c r="A6" s="110" t="s">
        <v>66</v>
      </c>
      <c r="B6" s="111"/>
      <c r="C6" s="111"/>
      <c r="D6" s="111"/>
      <c r="E6" s="111"/>
      <c r="F6" s="111"/>
      <c r="H6" s="52" t="s">
        <v>71</v>
      </c>
    </row>
    <row r="8" spans="1:8" ht="18" x14ac:dyDescent="0.35">
      <c r="A8" s="36" t="s">
        <v>0</v>
      </c>
      <c r="B8" s="36"/>
      <c r="C8" s="36"/>
      <c r="D8" s="36"/>
      <c r="E8" s="36"/>
      <c r="F8" s="36"/>
      <c r="G8" s="36"/>
      <c r="H8" s="36"/>
    </row>
    <row r="9" spans="1:8" ht="18.600000000000001" thickBot="1" x14ac:dyDescent="0.4">
      <c r="A9" s="36" t="s">
        <v>33</v>
      </c>
      <c r="B9" s="36" t="s">
        <v>54</v>
      </c>
      <c r="C9" s="36"/>
      <c r="D9" s="36"/>
      <c r="E9" s="36"/>
      <c r="F9" s="36"/>
      <c r="G9" s="36"/>
      <c r="H9" s="36" t="s">
        <v>55</v>
      </c>
    </row>
    <row r="10" spans="1:8" ht="30.45" customHeight="1" thickBot="1" x14ac:dyDescent="0.35">
      <c r="A10" s="48" t="s">
        <v>35</v>
      </c>
      <c r="B10" s="49" t="s">
        <v>38</v>
      </c>
      <c r="C10" s="49"/>
      <c r="D10" s="49"/>
      <c r="E10" s="49"/>
      <c r="F10" s="49"/>
      <c r="G10" s="49"/>
      <c r="H10" s="50" t="s">
        <v>56</v>
      </c>
    </row>
    <row r="11" spans="1:8" ht="30.45" customHeight="1" thickBot="1" x14ac:dyDescent="0.35">
      <c r="A11" s="44" t="s">
        <v>36</v>
      </c>
      <c r="B11" s="45" t="s">
        <v>39</v>
      </c>
      <c r="C11" s="45"/>
      <c r="D11" s="45"/>
      <c r="E11" s="45"/>
      <c r="F11" s="45"/>
      <c r="G11" s="45"/>
      <c r="H11" s="46" t="s">
        <v>57</v>
      </c>
    </row>
    <row r="12" spans="1:8" ht="30.45" customHeight="1" thickBot="1" x14ac:dyDescent="0.35">
      <c r="A12" s="48" t="s">
        <v>34</v>
      </c>
      <c r="B12" s="49" t="s">
        <v>40</v>
      </c>
      <c r="C12" s="49"/>
      <c r="D12" s="49"/>
      <c r="E12" s="49"/>
      <c r="F12" s="49"/>
      <c r="G12" s="49"/>
      <c r="H12" s="51" t="s">
        <v>58</v>
      </c>
    </row>
    <row r="13" spans="1:8" ht="30.45" customHeight="1" thickBot="1" x14ac:dyDescent="0.35">
      <c r="A13" s="44" t="s">
        <v>37</v>
      </c>
      <c r="B13" s="45" t="s">
        <v>41</v>
      </c>
      <c r="C13" s="45"/>
      <c r="D13" s="45"/>
      <c r="E13" s="45"/>
      <c r="F13" s="45"/>
      <c r="G13" s="45"/>
      <c r="H13" s="47" t="s">
        <v>59</v>
      </c>
    </row>
    <row r="14" spans="1:8" ht="30.45" customHeight="1" thickBot="1" x14ac:dyDescent="0.35">
      <c r="A14" s="48" t="s">
        <v>42</v>
      </c>
      <c r="B14" s="49" t="s">
        <v>43</v>
      </c>
      <c r="C14" s="49"/>
      <c r="D14" s="49"/>
      <c r="E14" s="49"/>
      <c r="F14" s="49"/>
      <c r="G14" s="49"/>
      <c r="H14" s="51" t="s">
        <v>60</v>
      </c>
    </row>
    <row r="15" spans="1:8" ht="30.45" customHeight="1" thickBot="1" x14ac:dyDescent="0.35">
      <c r="A15" s="44" t="s">
        <v>44</v>
      </c>
      <c r="B15" s="45" t="s">
        <v>45</v>
      </c>
      <c r="C15" s="45"/>
      <c r="D15" s="45"/>
      <c r="E15" s="45"/>
      <c r="F15" s="45"/>
      <c r="G15" s="45"/>
      <c r="H15" s="47" t="s">
        <v>61</v>
      </c>
    </row>
    <row r="16" spans="1:8" ht="30.45" customHeight="1" thickBot="1" x14ac:dyDescent="0.35">
      <c r="A16" s="48" t="s">
        <v>46</v>
      </c>
      <c r="B16" s="49" t="s">
        <v>47</v>
      </c>
      <c r="C16" s="49"/>
      <c r="D16" s="49"/>
      <c r="E16" s="49"/>
      <c r="F16" s="49"/>
      <c r="G16" s="49"/>
      <c r="H16" s="51" t="s">
        <v>62</v>
      </c>
    </row>
    <row r="17" spans="1:8" ht="30.45" customHeight="1" thickBot="1" x14ac:dyDescent="0.35">
      <c r="A17" s="44" t="s">
        <v>49</v>
      </c>
      <c r="B17" s="45" t="s">
        <v>48</v>
      </c>
      <c r="C17" s="45"/>
      <c r="D17" s="45"/>
      <c r="E17" s="45"/>
      <c r="F17" s="45"/>
      <c r="G17" s="45"/>
      <c r="H17" s="47" t="s">
        <v>63</v>
      </c>
    </row>
    <row r="18" spans="1:8" ht="30.45" customHeight="1" thickBot="1" x14ac:dyDescent="0.35">
      <c r="A18" s="48" t="s">
        <v>50</v>
      </c>
      <c r="B18" s="49" t="s">
        <v>51</v>
      </c>
      <c r="C18" s="49"/>
      <c r="D18" s="49"/>
      <c r="E18" s="49"/>
      <c r="F18" s="49"/>
      <c r="G18" s="49"/>
      <c r="H18" s="51" t="s">
        <v>64</v>
      </c>
    </row>
    <row r="19" spans="1:8" ht="30.45" customHeight="1" thickBot="1" x14ac:dyDescent="0.35">
      <c r="A19" s="44" t="s">
        <v>52</v>
      </c>
      <c r="B19" s="45" t="s">
        <v>53</v>
      </c>
      <c r="C19" s="45"/>
      <c r="D19" s="45"/>
      <c r="E19" s="45"/>
      <c r="F19" s="45"/>
      <c r="G19" s="45"/>
      <c r="H19" s="47" t="s">
        <v>65</v>
      </c>
    </row>
  </sheetData>
  <mergeCells count="1">
    <mergeCell ref="A6:F6"/>
  </mergeCells>
  <hyperlinks>
    <hyperlink ref="H6" r:id="rId1" xr:uid="{3104B6B1-06E9-4E01-9C41-AE0686AAD756}"/>
  </hyperlinks>
  <pageMargins left="0.7" right="0.7" top="0.75" bottom="0.75" header="0.3" footer="0.3"/>
  <pageSetup paperSize="9" orientation="portrait" horizontalDpi="300" verticalDpi="3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6E0A6-B0D7-44CF-8135-528E9CEF2CC6}">
  <dimension ref="A1:X134"/>
  <sheetViews>
    <sheetView tabSelected="1" topLeftCell="A46" zoomScale="85" zoomScaleNormal="85" workbookViewId="0">
      <selection activeCell="K55" sqref="K55"/>
    </sheetView>
  </sheetViews>
  <sheetFormatPr defaultColWidth="8.77734375" defaultRowHeight="14.4" x14ac:dyDescent="0.3"/>
  <cols>
    <col min="1" max="1" width="9.6640625" style="1" customWidth="1"/>
    <col min="2" max="2" width="10.88671875" style="1" bestFit="1" customWidth="1"/>
    <col min="3" max="3" width="5.33203125" style="1" bestFit="1" customWidth="1"/>
    <col min="4" max="4" width="11.88671875" style="1" customWidth="1"/>
    <col min="5" max="5" width="32.88671875" style="1" customWidth="1"/>
    <col min="6" max="6" width="11.77734375" style="12" bestFit="1" customWidth="1"/>
    <col min="7" max="7" width="21.77734375" style="1" bestFit="1" customWidth="1"/>
    <col min="8" max="8" width="6.77734375" style="1" customWidth="1"/>
    <col min="9" max="9" width="2.44140625" style="1" bestFit="1" customWidth="1"/>
    <col min="10" max="10" width="7.88671875" style="1" bestFit="1" customWidth="1"/>
    <col min="11" max="11" width="14.21875" style="1" bestFit="1" customWidth="1"/>
    <col min="12" max="12" width="14.21875" style="1" customWidth="1"/>
    <col min="13" max="13" width="8.21875" style="1" bestFit="1" customWidth="1"/>
    <col min="14" max="14" width="2.21875" style="1" customWidth="1"/>
    <col min="15" max="15" width="12.21875" style="1" bestFit="1" customWidth="1"/>
    <col min="16" max="16" width="67.44140625" style="1" customWidth="1"/>
    <col min="17" max="17" width="0.5546875" style="1" customWidth="1"/>
    <col min="18" max="18" width="13.6640625" style="1" customWidth="1"/>
    <col min="19" max="19" width="14.21875" style="1" bestFit="1" customWidth="1"/>
    <col min="20" max="20" width="12.5546875" style="1" customWidth="1"/>
    <col min="21" max="21" width="11.33203125" style="1" customWidth="1"/>
    <col min="22" max="16384" width="8.77734375" style="1"/>
  </cols>
  <sheetData>
    <row r="1" spans="1:24" ht="31.95" customHeight="1" x14ac:dyDescent="0.3"/>
    <row r="2" spans="1:24" ht="66" customHeight="1" thickBot="1" x14ac:dyDescent="0.35">
      <c r="F2" s="1"/>
    </row>
    <row r="3" spans="1:24" ht="43.5" customHeight="1" thickBot="1" x14ac:dyDescent="0.35">
      <c r="A3" s="58" t="s">
        <v>28</v>
      </c>
      <c r="B3" s="59"/>
      <c r="C3" s="25"/>
      <c r="D3" s="112" t="s">
        <v>27</v>
      </c>
      <c r="E3" s="113"/>
      <c r="F3" s="113"/>
      <c r="G3" s="114"/>
      <c r="H3" s="13"/>
      <c r="I3" s="14"/>
      <c r="J3" s="14"/>
      <c r="K3" s="14"/>
      <c r="L3" s="14"/>
      <c r="M3" s="14"/>
      <c r="N3" s="14"/>
      <c r="O3" s="14"/>
      <c r="P3" s="15"/>
      <c r="Q3" s="2"/>
      <c r="R3" s="2"/>
    </row>
    <row r="4" spans="1:24" ht="21" x14ac:dyDescent="0.4">
      <c r="A4" s="18"/>
      <c r="B4" s="18"/>
      <c r="C4" s="19"/>
      <c r="D4" s="115" t="s">
        <v>26</v>
      </c>
      <c r="E4" s="115"/>
      <c r="F4" s="115"/>
      <c r="G4" s="115"/>
      <c r="H4" s="116" t="s">
        <v>1</v>
      </c>
      <c r="I4" s="115"/>
      <c r="J4" s="115"/>
      <c r="K4" s="115"/>
      <c r="L4" s="115"/>
      <c r="M4" s="115"/>
      <c r="N4" s="115"/>
      <c r="O4" s="117"/>
      <c r="P4" s="18"/>
      <c r="Q4" s="2"/>
      <c r="R4" s="28" t="s">
        <v>74</v>
      </c>
      <c r="S4" s="28" t="s">
        <v>30</v>
      </c>
      <c r="T4" s="28" t="s">
        <v>75</v>
      </c>
      <c r="U4" s="56" t="s">
        <v>76</v>
      </c>
    </row>
    <row r="5" spans="1:24" ht="28.95" customHeight="1" x14ac:dyDescent="0.4">
      <c r="A5" s="20"/>
      <c r="B5" s="20"/>
      <c r="C5" s="21"/>
      <c r="D5" s="22" t="s">
        <v>29</v>
      </c>
      <c r="E5" s="23" t="s">
        <v>12</v>
      </c>
      <c r="F5" s="23" t="s">
        <v>13</v>
      </c>
      <c r="G5" s="23" t="s">
        <v>11</v>
      </c>
      <c r="H5" s="118" t="s">
        <v>21</v>
      </c>
      <c r="I5" s="119"/>
      <c r="J5" s="119"/>
      <c r="K5" s="54" t="s">
        <v>2</v>
      </c>
      <c r="L5" s="54" t="s">
        <v>3</v>
      </c>
      <c r="M5" s="119" t="s">
        <v>4</v>
      </c>
      <c r="N5" s="119"/>
      <c r="O5" s="120"/>
      <c r="P5" s="26" t="s">
        <v>0</v>
      </c>
      <c r="Q5" s="2"/>
      <c r="R5" s="27">
        <v>180</v>
      </c>
      <c r="S5" s="27">
        <v>450</v>
      </c>
      <c r="T5" s="27">
        <v>50</v>
      </c>
      <c r="U5" s="57">
        <f>R5-T5</f>
        <v>130</v>
      </c>
      <c r="V5" s="5"/>
      <c r="W5" s="5"/>
    </row>
    <row r="6" spans="1:24" ht="15" customHeight="1" x14ac:dyDescent="0.3">
      <c r="A6" s="40"/>
      <c r="B6" s="74" t="s">
        <v>91</v>
      </c>
      <c r="C6" s="74" t="s">
        <v>5</v>
      </c>
      <c r="D6" s="108" t="s">
        <v>20</v>
      </c>
      <c r="E6" s="99" t="s">
        <v>126</v>
      </c>
      <c r="F6" s="99" t="s">
        <v>93</v>
      </c>
      <c r="G6" s="107">
        <v>26</v>
      </c>
      <c r="H6" s="83">
        <v>0.8</v>
      </c>
      <c r="I6" s="84" t="s">
        <v>31</v>
      </c>
      <c r="J6" s="84">
        <v>0.85</v>
      </c>
      <c r="K6" s="85" t="str">
        <f t="shared" ref="K6:K37" si="0">ROUND((IF(H6&lt;100%,H6*$U$5+$T$5,$R$5)),0)&amp;" til "&amp;ROUND((IF(J6&lt;100%,J6*$U$5+$T$5,$R$5)),0)</f>
        <v>154 til 161</v>
      </c>
      <c r="L6" s="85" t="str">
        <f t="shared" ref="L6:L37" si="1">ROUND(H6*$S$5*$H6,0)&amp;" til "&amp;ROUND(J6*$S$5*$J6,0)</f>
        <v>288 til 325</v>
      </c>
      <c r="M6" s="86">
        <f t="shared" ref="M6:M37" si="2">IF((H6*$S$5*$H6)=0,0,((2.8/(H6*$S$5*$H6))^(1/3)*500/86400))</f>
        <v>1.2351265094400986E-3</v>
      </c>
      <c r="N6" s="86" t="s">
        <v>31</v>
      </c>
      <c r="O6" s="87">
        <f t="shared" ref="O6:O37" si="3">IF((J6*$S$5*$H6)=0,0,((2.8/(J6*$S$5*$J6))^(1/3)*500/86400))</f>
        <v>1.1862024514751866E-3</v>
      </c>
      <c r="Q6" s="2"/>
      <c r="R6" s="123" t="s">
        <v>80</v>
      </c>
      <c r="S6" s="125" t="s">
        <v>80</v>
      </c>
      <c r="T6" s="127" t="s">
        <v>81</v>
      </c>
      <c r="U6" s="127" t="s">
        <v>82</v>
      </c>
      <c r="V6" s="5"/>
      <c r="W6" s="5"/>
    </row>
    <row r="7" spans="1:24" ht="18" x14ac:dyDescent="0.35">
      <c r="A7" s="42"/>
      <c r="B7" s="18"/>
      <c r="C7" s="91" t="s">
        <v>15</v>
      </c>
      <c r="D7" s="93" t="s">
        <v>10</v>
      </c>
      <c r="E7" s="63" t="s">
        <v>94</v>
      </c>
      <c r="F7" s="63" t="s">
        <v>22</v>
      </c>
      <c r="G7" s="68" t="s">
        <v>95</v>
      </c>
      <c r="H7" s="30">
        <v>0.7</v>
      </c>
      <c r="I7" s="31" t="s">
        <v>31</v>
      </c>
      <c r="J7" s="31">
        <v>0.75</v>
      </c>
      <c r="K7" s="24" t="str">
        <f t="shared" si="0"/>
        <v>141 til 148</v>
      </c>
      <c r="L7" s="24" t="str">
        <f t="shared" si="1"/>
        <v>221 til 253</v>
      </c>
      <c r="M7" s="33">
        <f t="shared" si="2"/>
        <v>1.3501211511867319E-3</v>
      </c>
      <c r="N7" s="33" t="s">
        <v>31</v>
      </c>
      <c r="O7" s="32">
        <f t="shared" si="3"/>
        <v>1.289428481215171E-3</v>
      </c>
      <c r="P7" s="17"/>
      <c r="Q7" s="2"/>
      <c r="R7" s="124"/>
      <c r="S7" s="126"/>
      <c r="T7" s="128"/>
      <c r="U7" s="128"/>
      <c r="V7" s="5"/>
      <c r="W7" s="5"/>
    </row>
    <row r="8" spans="1:24" ht="28.8" x14ac:dyDescent="0.3">
      <c r="A8" s="40"/>
      <c r="B8" s="2"/>
      <c r="C8" s="75" t="s">
        <v>16</v>
      </c>
      <c r="D8" s="77" t="s">
        <v>20</v>
      </c>
      <c r="E8" s="66" t="s">
        <v>96</v>
      </c>
      <c r="F8" s="9" t="s">
        <v>23</v>
      </c>
      <c r="G8" s="60" t="s">
        <v>123</v>
      </c>
      <c r="H8" s="8">
        <v>0.7</v>
      </c>
      <c r="I8" s="29" t="s">
        <v>31</v>
      </c>
      <c r="J8" s="29">
        <v>0.95</v>
      </c>
      <c r="K8" s="10" t="str">
        <f t="shared" si="0"/>
        <v>141 til 174</v>
      </c>
      <c r="L8" s="10" t="str">
        <f t="shared" si="1"/>
        <v>221 til 406</v>
      </c>
      <c r="M8" s="34">
        <f t="shared" si="2"/>
        <v>1.3501211511867319E-3</v>
      </c>
      <c r="N8" s="34" t="s">
        <v>31</v>
      </c>
      <c r="O8" s="11">
        <f t="shared" si="3"/>
        <v>1.1014269469946936E-3</v>
      </c>
      <c r="P8" s="102" t="s">
        <v>90</v>
      </c>
      <c r="Q8" s="2"/>
      <c r="R8" s="2"/>
      <c r="S8" s="41"/>
      <c r="T8" s="128"/>
      <c r="U8" s="128"/>
      <c r="V8" s="5"/>
      <c r="W8" s="5"/>
    </row>
    <row r="9" spans="1:24" ht="14.55" customHeight="1" x14ac:dyDescent="0.3">
      <c r="A9" s="40"/>
      <c r="B9" s="18"/>
      <c r="C9" s="91" t="s">
        <v>17</v>
      </c>
      <c r="D9" s="93" t="s">
        <v>10</v>
      </c>
      <c r="E9" s="63" t="s">
        <v>97</v>
      </c>
      <c r="F9" s="63"/>
      <c r="G9" s="68" t="s">
        <v>98</v>
      </c>
      <c r="H9" s="30">
        <v>0.65</v>
      </c>
      <c r="I9" s="31" t="s">
        <v>31</v>
      </c>
      <c r="J9" s="31">
        <v>0.72499999999999998</v>
      </c>
      <c r="K9" s="24" t="str">
        <f t="shared" si="0"/>
        <v>135 til 144</v>
      </c>
      <c r="L9" s="24" t="str">
        <f t="shared" si="1"/>
        <v>190 til 237</v>
      </c>
      <c r="M9" s="33">
        <f t="shared" si="2"/>
        <v>1.41849953125105E-3</v>
      </c>
      <c r="N9" s="33" t="s">
        <v>31</v>
      </c>
      <c r="O9" s="32">
        <f t="shared" si="3"/>
        <v>1.3189027182377449E-3</v>
      </c>
      <c r="P9" s="17"/>
      <c r="Q9" s="2"/>
      <c r="R9" s="2"/>
      <c r="S9" s="64"/>
      <c r="T9" s="128"/>
      <c r="U9" s="128"/>
      <c r="V9" s="7"/>
      <c r="W9" s="7"/>
      <c r="X9" s="7"/>
    </row>
    <row r="10" spans="1:24" x14ac:dyDescent="0.3">
      <c r="A10" s="40"/>
      <c r="B10" s="2"/>
      <c r="C10" s="37" t="s">
        <v>18</v>
      </c>
      <c r="D10" s="78" t="s">
        <v>25</v>
      </c>
      <c r="E10" s="9"/>
      <c r="F10" s="9"/>
      <c r="G10" s="60"/>
      <c r="H10" s="8">
        <v>0.9</v>
      </c>
      <c r="I10" s="29" t="s">
        <v>31</v>
      </c>
      <c r="J10" s="29">
        <v>0.95</v>
      </c>
      <c r="K10" s="10" t="str">
        <f t="shared" si="0"/>
        <v>167 til 174</v>
      </c>
      <c r="L10" s="10" t="str">
        <f t="shared" si="1"/>
        <v>365 til 406</v>
      </c>
      <c r="M10" s="34">
        <f t="shared" si="2"/>
        <v>1.1418518540928508E-3</v>
      </c>
      <c r="N10" s="34" t="s">
        <v>31</v>
      </c>
      <c r="O10" s="11">
        <f t="shared" si="3"/>
        <v>1.1014269469946936E-3</v>
      </c>
      <c r="Q10" s="2"/>
      <c r="R10" s="2"/>
      <c r="S10" s="2"/>
      <c r="T10" s="128"/>
      <c r="U10" s="128"/>
      <c r="V10" s="7"/>
      <c r="W10" s="7"/>
      <c r="X10" s="7"/>
    </row>
    <row r="11" spans="1:24" ht="43.2" x14ac:dyDescent="0.3">
      <c r="A11" s="40"/>
      <c r="B11" s="18"/>
      <c r="C11" s="92" t="s">
        <v>19</v>
      </c>
      <c r="D11" s="93" t="s">
        <v>99</v>
      </c>
      <c r="E11" s="94" t="s">
        <v>101</v>
      </c>
      <c r="F11" s="63" t="s">
        <v>79</v>
      </c>
      <c r="G11" s="95" t="s">
        <v>100</v>
      </c>
      <c r="H11" s="30">
        <v>1</v>
      </c>
      <c r="I11" s="31" t="s">
        <v>31</v>
      </c>
      <c r="J11" s="31">
        <v>1.1000000000000001</v>
      </c>
      <c r="K11" s="24" t="str">
        <f t="shared" si="0"/>
        <v>180 til 180</v>
      </c>
      <c r="L11" s="24" t="str">
        <f t="shared" si="1"/>
        <v>450 til 545</v>
      </c>
      <c r="M11" s="33">
        <f t="shared" si="2"/>
        <v>1.0643997594062967E-3</v>
      </c>
      <c r="N11" s="33" t="s">
        <v>31</v>
      </c>
      <c r="O11" s="32">
        <f t="shared" si="3"/>
        <v>9.9887155139241949E-4</v>
      </c>
      <c r="P11" s="69" t="s">
        <v>84</v>
      </c>
      <c r="Q11" s="2"/>
      <c r="R11" s="2"/>
      <c r="S11" s="2"/>
      <c r="T11" s="129"/>
      <c r="U11" s="129"/>
      <c r="V11" s="55"/>
      <c r="W11" s="55"/>
      <c r="X11" s="55"/>
    </row>
    <row r="12" spans="1:24" ht="28.8" x14ac:dyDescent="0.3">
      <c r="A12" s="40"/>
      <c r="B12" s="18"/>
      <c r="C12" s="91"/>
      <c r="D12" s="93" t="s">
        <v>83</v>
      </c>
      <c r="E12" s="63" t="s">
        <v>102</v>
      </c>
      <c r="F12" s="63"/>
      <c r="G12" s="68">
        <v>20</v>
      </c>
      <c r="H12" s="30">
        <v>0.65</v>
      </c>
      <c r="I12" s="31" t="s">
        <v>31</v>
      </c>
      <c r="J12" s="31">
        <v>0.75</v>
      </c>
      <c r="K12" s="24" t="str">
        <f t="shared" si="0"/>
        <v>135 til 148</v>
      </c>
      <c r="L12" s="24" t="str">
        <f t="shared" si="1"/>
        <v>190 til 253</v>
      </c>
      <c r="M12" s="33">
        <f t="shared" si="2"/>
        <v>1.41849953125105E-3</v>
      </c>
      <c r="N12" s="33" t="s">
        <v>31</v>
      </c>
      <c r="O12" s="32">
        <f t="shared" si="3"/>
        <v>1.289428481215171E-3</v>
      </c>
      <c r="P12" s="69" t="s">
        <v>90</v>
      </c>
      <c r="Q12" s="2"/>
      <c r="R12" s="2"/>
      <c r="U12" s="7"/>
      <c r="V12" s="7"/>
      <c r="W12" s="7"/>
    </row>
    <row r="13" spans="1:24" ht="28.8" x14ac:dyDescent="0.3">
      <c r="A13" s="40"/>
      <c r="B13" s="2"/>
      <c r="C13" s="75" t="s">
        <v>24</v>
      </c>
      <c r="D13" s="109" t="s">
        <v>147</v>
      </c>
      <c r="E13" s="66" t="s">
        <v>107</v>
      </c>
      <c r="F13" s="9"/>
      <c r="G13" s="60"/>
      <c r="H13" s="8">
        <v>0.55000000000000004</v>
      </c>
      <c r="I13" s="29" t="s">
        <v>31</v>
      </c>
      <c r="J13" s="29">
        <v>1</v>
      </c>
      <c r="K13" s="10" t="str">
        <f t="shared" si="0"/>
        <v>122 til 180</v>
      </c>
      <c r="L13" s="10" t="str">
        <f t="shared" si="1"/>
        <v>136 til 450</v>
      </c>
      <c r="M13" s="34">
        <f t="shared" si="2"/>
        <v>1.5856097514614341E-3</v>
      </c>
      <c r="N13" s="34" t="s">
        <v>31</v>
      </c>
      <c r="O13" s="11">
        <f t="shared" si="3"/>
        <v>1.0643997594062967E-3</v>
      </c>
      <c r="P13" s="89"/>
      <c r="Q13" s="2"/>
      <c r="R13" s="2"/>
      <c r="U13" s="7"/>
      <c r="V13" s="7"/>
      <c r="W13" s="7"/>
    </row>
    <row r="14" spans="1:24" x14ac:dyDescent="0.3">
      <c r="D14" s="79" t="s">
        <v>105</v>
      </c>
      <c r="E14" s="9" t="s">
        <v>103</v>
      </c>
      <c r="F14" s="9" t="s">
        <v>14</v>
      </c>
      <c r="G14" s="80" t="s">
        <v>104</v>
      </c>
      <c r="H14" s="8">
        <v>0.95</v>
      </c>
      <c r="I14" s="29" t="s">
        <v>31</v>
      </c>
      <c r="J14" s="29">
        <v>1.1000000000000001</v>
      </c>
      <c r="K14" s="10" t="str">
        <f t="shared" si="0"/>
        <v>174 til 180</v>
      </c>
      <c r="L14" s="10" t="str">
        <f t="shared" si="1"/>
        <v>406 til 545</v>
      </c>
      <c r="M14" s="34">
        <f t="shared" si="2"/>
        <v>1.1014269469946936E-3</v>
      </c>
      <c r="N14" s="34" t="s">
        <v>31</v>
      </c>
      <c r="O14" s="11">
        <f t="shared" si="3"/>
        <v>9.9887155139241949E-4</v>
      </c>
      <c r="P14" s="89"/>
      <c r="Q14" s="2"/>
      <c r="R14" s="2"/>
      <c r="U14" s="7"/>
      <c r="V14" s="7"/>
      <c r="W14" s="7"/>
    </row>
    <row r="15" spans="1:24" ht="28.8" x14ac:dyDescent="0.3">
      <c r="D15" s="82" t="s">
        <v>106</v>
      </c>
      <c r="E15" s="72" t="s">
        <v>108</v>
      </c>
      <c r="F15" s="72"/>
      <c r="G15" s="73">
        <v>20</v>
      </c>
      <c r="H15" s="88">
        <v>0.65</v>
      </c>
      <c r="I15" s="61" t="s">
        <v>31</v>
      </c>
      <c r="J15" s="61">
        <v>0.75</v>
      </c>
      <c r="K15" s="16" t="str">
        <f t="shared" si="0"/>
        <v>135 til 148</v>
      </c>
      <c r="L15" s="16" t="str">
        <f t="shared" si="1"/>
        <v>190 til 253</v>
      </c>
      <c r="M15" s="62">
        <f t="shared" si="2"/>
        <v>1.41849953125105E-3</v>
      </c>
      <c r="N15" s="62" t="s">
        <v>31</v>
      </c>
      <c r="O15" s="35">
        <f t="shared" si="3"/>
        <v>1.289428481215171E-3</v>
      </c>
      <c r="P15" s="106" t="s">
        <v>90</v>
      </c>
      <c r="Q15" s="2"/>
      <c r="R15" s="2"/>
      <c r="U15" s="7"/>
      <c r="V15" s="7"/>
      <c r="W15" s="7"/>
    </row>
    <row r="16" spans="1:24" x14ac:dyDescent="0.3">
      <c r="B16" s="74" t="s">
        <v>109</v>
      </c>
      <c r="C16" s="74" t="s">
        <v>5</v>
      </c>
      <c r="D16" s="108" t="s">
        <v>20</v>
      </c>
      <c r="E16" s="99" t="s">
        <v>127</v>
      </c>
      <c r="F16" s="99" t="s">
        <v>93</v>
      </c>
      <c r="G16" s="107">
        <v>26</v>
      </c>
      <c r="H16" s="83">
        <v>0.8</v>
      </c>
      <c r="I16" s="84" t="s">
        <v>31</v>
      </c>
      <c r="J16" s="84">
        <v>0.85</v>
      </c>
      <c r="K16" s="85" t="str">
        <f t="shared" si="0"/>
        <v>154 til 161</v>
      </c>
      <c r="L16" s="85" t="str">
        <f t="shared" si="1"/>
        <v>288 til 325</v>
      </c>
      <c r="M16" s="86">
        <f t="shared" si="2"/>
        <v>1.2351265094400986E-3</v>
      </c>
      <c r="N16" s="86" t="s">
        <v>31</v>
      </c>
      <c r="O16" s="87">
        <f t="shared" si="3"/>
        <v>1.1862024514751866E-3</v>
      </c>
      <c r="Q16" s="2"/>
      <c r="R16" s="2"/>
      <c r="U16" s="7"/>
      <c r="V16" s="7"/>
      <c r="W16" s="7"/>
    </row>
    <row r="17" spans="2:23" ht="28.8" x14ac:dyDescent="0.3">
      <c r="B17" s="18"/>
      <c r="C17" s="91" t="s">
        <v>15</v>
      </c>
      <c r="D17" s="93" t="s">
        <v>10</v>
      </c>
      <c r="E17" s="63" t="s">
        <v>114</v>
      </c>
      <c r="F17" s="63" t="s">
        <v>22</v>
      </c>
      <c r="G17" s="68" t="s">
        <v>86</v>
      </c>
      <c r="H17" s="30">
        <v>0.7</v>
      </c>
      <c r="I17" s="31" t="s">
        <v>31</v>
      </c>
      <c r="J17" s="31">
        <v>0.75</v>
      </c>
      <c r="K17" s="24" t="str">
        <f t="shared" si="0"/>
        <v>141 til 148</v>
      </c>
      <c r="L17" s="24" t="str">
        <f t="shared" si="1"/>
        <v>221 til 253</v>
      </c>
      <c r="M17" s="33">
        <f t="shared" si="2"/>
        <v>1.3501211511867319E-3</v>
      </c>
      <c r="N17" s="33" t="s">
        <v>31</v>
      </c>
      <c r="O17" s="32">
        <f t="shared" si="3"/>
        <v>1.289428481215171E-3</v>
      </c>
      <c r="P17" s="69" t="s">
        <v>90</v>
      </c>
      <c r="Q17" s="2"/>
      <c r="R17" s="2"/>
      <c r="U17" s="7"/>
      <c r="V17" s="7"/>
      <c r="W17" s="7"/>
    </row>
    <row r="18" spans="2:23" x14ac:dyDescent="0.3">
      <c r="B18" s="2"/>
      <c r="C18" s="75" t="s">
        <v>16</v>
      </c>
      <c r="D18" s="77" t="s">
        <v>20</v>
      </c>
      <c r="E18" s="66" t="s">
        <v>115</v>
      </c>
      <c r="F18" s="9" t="s">
        <v>23</v>
      </c>
      <c r="G18" s="60" t="s">
        <v>124</v>
      </c>
      <c r="H18" s="8">
        <v>0.72499999999999998</v>
      </c>
      <c r="I18" s="29" t="s">
        <v>31</v>
      </c>
      <c r="J18" s="29">
        <v>1</v>
      </c>
      <c r="K18" s="10" t="str">
        <f t="shared" si="0"/>
        <v>144 til 180</v>
      </c>
      <c r="L18" s="10" t="str">
        <f t="shared" si="1"/>
        <v>237 til 450</v>
      </c>
      <c r="M18" s="34">
        <f t="shared" si="2"/>
        <v>1.3189027182377449E-3</v>
      </c>
      <c r="N18" s="34" t="s">
        <v>31</v>
      </c>
      <c r="O18" s="11">
        <f t="shared" si="3"/>
        <v>1.0643997594062967E-3</v>
      </c>
      <c r="Q18" s="2"/>
      <c r="R18" s="2"/>
      <c r="U18" s="7"/>
      <c r="V18" s="7"/>
      <c r="W18" s="7"/>
    </row>
    <row r="19" spans="2:23" x14ac:dyDescent="0.3">
      <c r="B19" s="18"/>
      <c r="C19" s="91" t="s">
        <v>17</v>
      </c>
      <c r="D19" s="93" t="s">
        <v>10</v>
      </c>
      <c r="E19" s="63" t="s">
        <v>97</v>
      </c>
      <c r="F19" s="63"/>
      <c r="G19" s="68" t="s">
        <v>98</v>
      </c>
      <c r="H19" s="30">
        <v>0.65</v>
      </c>
      <c r="I19" s="31" t="s">
        <v>31</v>
      </c>
      <c r="J19" s="31">
        <v>0.72499999999999998</v>
      </c>
      <c r="K19" s="24" t="str">
        <f t="shared" si="0"/>
        <v>135 til 144</v>
      </c>
      <c r="L19" s="24" t="str">
        <f t="shared" si="1"/>
        <v>190 til 237</v>
      </c>
      <c r="M19" s="33">
        <f t="shared" si="2"/>
        <v>1.41849953125105E-3</v>
      </c>
      <c r="N19" s="33" t="s">
        <v>31</v>
      </c>
      <c r="O19" s="32">
        <f t="shared" si="3"/>
        <v>1.3189027182377449E-3</v>
      </c>
      <c r="P19" s="17"/>
      <c r="Q19" s="2"/>
      <c r="R19" s="2"/>
      <c r="U19" s="7"/>
      <c r="V19" s="7"/>
      <c r="W19" s="7"/>
    </row>
    <row r="20" spans="2:23" x14ac:dyDescent="0.3">
      <c r="B20" s="2"/>
      <c r="C20" s="37" t="s">
        <v>18</v>
      </c>
      <c r="D20" s="78" t="s">
        <v>25</v>
      </c>
      <c r="E20" s="9"/>
      <c r="F20" s="9"/>
      <c r="G20" s="60"/>
      <c r="H20" s="8">
        <v>0.9</v>
      </c>
      <c r="I20" s="29" t="s">
        <v>31</v>
      </c>
      <c r="J20" s="29">
        <v>0.95</v>
      </c>
      <c r="K20" s="10" t="str">
        <f t="shared" si="0"/>
        <v>167 til 174</v>
      </c>
      <c r="L20" s="10" t="str">
        <f t="shared" si="1"/>
        <v>365 til 406</v>
      </c>
      <c r="M20" s="34">
        <f t="shared" si="2"/>
        <v>1.1418518540928508E-3</v>
      </c>
      <c r="N20" s="34" t="s">
        <v>31</v>
      </c>
      <c r="O20" s="11">
        <f t="shared" si="3"/>
        <v>1.1014269469946936E-3</v>
      </c>
      <c r="Q20" s="2"/>
      <c r="R20" s="2"/>
      <c r="U20" s="7"/>
      <c r="V20" s="7"/>
      <c r="W20" s="7"/>
    </row>
    <row r="21" spans="2:23" ht="43.2" x14ac:dyDescent="0.3">
      <c r="B21" s="18"/>
      <c r="C21" s="92" t="s">
        <v>19</v>
      </c>
      <c r="D21" s="93" t="s">
        <v>99</v>
      </c>
      <c r="E21" s="94" t="s">
        <v>85</v>
      </c>
      <c r="F21" s="63" t="s">
        <v>79</v>
      </c>
      <c r="G21" s="95" t="s">
        <v>100</v>
      </c>
      <c r="H21" s="30">
        <v>1</v>
      </c>
      <c r="I21" s="31" t="s">
        <v>31</v>
      </c>
      <c r="J21" s="31">
        <v>1.1000000000000001</v>
      </c>
      <c r="K21" s="24" t="str">
        <f t="shared" si="0"/>
        <v>180 til 180</v>
      </c>
      <c r="L21" s="24" t="str">
        <f t="shared" si="1"/>
        <v>450 til 545</v>
      </c>
      <c r="M21" s="33">
        <f t="shared" si="2"/>
        <v>1.0643997594062967E-3</v>
      </c>
      <c r="N21" s="33" t="s">
        <v>31</v>
      </c>
      <c r="O21" s="32">
        <f t="shared" si="3"/>
        <v>9.9887155139241949E-4</v>
      </c>
      <c r="P21" s="69" t="s">
        <v>84</v>
      </c>
      <c r="Q21" s="2"/>
      <c r="R21" s="2"/>
    </row>
    <row r="22" spans="2:23" ht="28.8" x14ac:dyDescent="0.3">
      <c r="B22" s="18"/>
      <c r="C22" s="91"/>
      <c r="D22" s="93" t="s">
        <v>83</v>
      </c>
      <c r="E22" s="63" t="s">
        <v>102</v>
      </c>
      <c r="F22" s="63"/>
      <c r="G22" s="68">
        <v>20</v>
      </c>
      <c r="H22" s="30">
        <v>0.65</v>
      </c>
      <c r="I22" s="31" t="s">
        <v>31</v>
      </c>
      <c r="J22" s="31">
        <v>0.75</v>
      </c>
      <c r="K22" s="24" t="str">
        <f t="shared" si="0"/>
        <v>135 til 148</v>
      </c>
      <c r="L22" s="24" t="str">
        <f t="shared" si="1"/>
        <v>190 til 253</v>
      </c>
      <c r="M22" s="33">
        <f t="shared" si="2"/>
        <v>1.41849953125105E-3</v>
      </c>
      <c r="N22" s="33" t="s">
        <v>31</v>
      </c>
      <c r="O22" s="32">
        <f t="shared" si="3"/>
        <v>1.289428481215171E-3</v>
      </c>
      <c r="P22" s="69" t="s">
        <v>90</v>
      </c>
      <c r="Q22" s="2"/>
      <c r="R22" s="2"/>
    </row>
    <row r="23" spans="2:23" ht="28.8" x14ac:dyDescent="0.3">
      <c r="B23" s="2"/>
      <c r="C23" s="75" t="s">
        <v>24</v>
      </c>
      <c r="D23" s="109" t="s">
        <v>147</v>
      </c>
      <c r="E23" s="66" t="s">
        <v>107</v>
      </c>
      <c r="F23" s="9"/>
      <c r="G23" s="60"/>
      <c r="H23" s="8">
        <v>0.55000000000000004</v>
      </c>
      <c r="I23" s="29" t="s">
        <v>31</v>
      </c>
      <c r="J23" s="29">
        <v>1</v>
      </c>
      <c r="K23" s="10" t="str">
        <f t="shared" si="0"/>
        <v>122 til 180</v>
      </c>
      <c r="L23" s="10" t="str">
        <f t="shared" si="1"/>
        <v>136 til 450</v>
      </c>
      <c r="M23" s="34">
        <f t="shared" si="2"/>
        <v>1.5856097514614341E-3</v>
      </c>
      <c r="N23" s="34" t="s">
        <v>31</v>
      </c>
      <c r="O23" s="11">
        <f t="shared" si="3"/>
        <v>1.0643997594062967E-3</v>
      </c>
      <c r="P23" s="89"/>
      <c r="Q23" s="2"/>
      <c r="R23" s="2"/>
    </row>
    <row r="24" spans="2:23" x14ac:dyDescent="0.3">
      <c r="D24" s="79" t="s">
        <v>105</v>
      </c>
      <c r="E24" s="9" t="s">
        <v>129</v>
      </c>
      <c r="F24" s="9" t="s">
        <v>128</v>
      </c>
      <c r="G24" s="80" t="s">
        <v>134</v>
      </c>
      <c r="H24" s="8">
        <v>0.95</v>
      </c>
      <c r="I24" s="29" t="s">
        <v>31</v>
      </c>
      <c r="J24" s="29">
        <v>1.1000000000000001</v>
      </c>
      <c r="K24" s="10" t="str">
        <f t="shared" si="0"/>
        <v>174 til 180</v>
      </c>
      <c r="L24" s="10" t="str">
        <f t="shared" si="1"/>
        <v>406 til 545</v>
      </c>
      <c r="M24" s="34">
        <f t="shared" si="2"/>
        <v>1.1014269469946936E-3</v>
      </c>
      <c r="N24" s="34" t="s">
        <v>31</v>
      </c>
      <c r="O24" s="11">
        <f t="shared" si="3"/>
        <v>9.9887155139241949E-4</v>
      </c>
      <c r="P24" s="89"/>
      <c r="Q24" s="2"/>
      <c r="R24" s="2"/>
    </row>
    <row r="25" spans="2:23" ht="28.8" x14ac:dyDescent="0.3">
      <c r="D25" s="82" t="s">
        <v>106</v>
      </c>
      <c r="E25" s="72" t="s">
        <v>108</v>
      </c>
      <c r="F25" s="72"/>
      <c r="G25" s="73">
        <v>20</v>
      </c>
      <c r="H25" s="88">
        <v>0.65</v>
      </c>
      <c r="I25" s="61" t="s">
        <v>31</v>
      </c>
      <c r="J25" s="61">
        <v>0.75</v>
      </c>
      <c r="K25" s="16" t="str">
        <f t="shared" si="0"/>
        <v>135 til 148</v>
      </c>
      <c r="L25" s="16" t="str">
        <f t="shared" si="1"/>
        <v>190 til 253</v>
      </c>
      <c r="M25" s="62">
        <f t="shared" si="2"/>
        <v>1.41849953125105E-3</v>
      </c>
      <c r="N25" s="62" t="s">
        <v>31</v>
      </c>
      <c r="O25" s="35">
        <f t="shared" si="3"/>
        <v>1.289428481215171E-3</v>
      </c>
      <c r="P25" s="106" t="s">
        <v>90</v>
      </c>
      <c r="Q25" s="2"/>
      <c r="R25" s="2"/>
    </row>
    <row r="26" spans="2:23" x14ac:dyDescent="0.3">
      <c r="B26" s="74" t="s">
        <v>110</v>
      </c>
      <c r="C26" s="74" t="s">
        <v>5</v>
      </c>
      <c r="D26" s="108" t="s">
        <v>20</v>
      </c>
      <c r="E26" s="99" t="s">
        <v>92</v>
      </c>
      <c r="F26" s="99" t="s">
        <v>93</v>
      </c>
      <c r="G26" s="107">
        <v>26</v>
      </c>
      <c r="H26" s="83">
        <v>0.8</v>
      </c>
      <c r="I26" s="84" t="s">
        <v>31</v>
      </c>
      <c r="J26" s="84">
        <v>0.85</v>
      </c>
      <c r="K26" s="85" t="str">
        <f t="shared" si="0"/>
        <v>154 til 161</v>
      </c>
      <c r="L26" s="85" t="str">
        <f t="shared" si="1"/>
        <v>288 til 325</v>
      </c>
      <c r="M26" s="86">
        <f t="shared" si="2"/>
        <v>1.2351265094400986E-3</v>
      </c>
      <c r="N26" s="86" t="s">
        <v>31</v>
      </c>
      <c r="O26" s="87">
        <f t="shared" si="3"/>
        <v>1.1862024514751866E-3</v>
      </c>
      <c r="Q26" s="2"/>
      <c r="R26" s="2"/>
    </row>
    <row r="27" spans="2:23" ht="28.8" x14ac:dyDescent="0.3">
      <c r="B27" s="18"/>
      <c r="C27" s="91" t="s">
        <v>15</v>
      </c>
      <c r="D27" s="93" t="s">
        <v>10</v>
      </c>
      <c r="E27" s="63" t="s">
        <v>116</v>
      </c>
      <c r="F27" s="63" t="s">
        <v>22</v>
      </c>
      <c r="G27" s="68" t="s">
        <v>117</v>
      </c>
      <c r="H27" s="30">
        <v>0.7</v>
      </c>
      <c r="I27" s="31" t="s">
        <v>31</v>
      </c>
      <c r="J27" s="31">
        <v>0.75</v>
      </c>
      <c r="K27" s="24" t="str">
        <f t="shared" si="0"/>
        <v>141 til 148</v>
      </c>
      <c r="L27" s="24" t="str">
        <f t="shared" si="1"/>
        <v>221 til 253</v>
      </c>
      <c r="M27" s="33">
        <f t="shared" si="2"/>
        <v>1.3501211511867319E-3</v>
      </c>
      <c r="N27" s="33" t="s">
        <v>31</v>
      </c>
      <c r="O27" s="32">
        <f t="shared" si="3"/>
        <v>1.289428481215171E-3</v>
      </c>
      <c r="P27" s="69" t="s">
        <v>90</v>
      </c>
      <c r="Q27" s="2"/>
      <c r="R27" s="2"/>
    </row>
    <row r="28" spans="2:23" x14ac:dyDescent="0.3">
      <c r="B28" s="2"/>
      <c r="C28" s="75" t="s">
        <v>16</v>
      </c>
      <c r="D28" s="77" t="s">
        <v>20</v>
      </c>
      <c r="E28" s="66" t="s">
        <v>139</v>
      </c>
      <c r="F28" s="100" t="s">
        <v>135</v>
      </c>
      <c r="G28" s="60" t="s">
        <v>124</v>
      </c>
      <c r="H28" s="8">
        <v>0.75</v>
      </c>
      <c r="I28" s="29" t="s">
        <v>31</v>
      </c>
      <c r="J28" s="29">
        <v>1</v>
      </c>
      <c r="K28" s="10" t="str">
        <f t="shared" si="0"/>
        <v>148 til 180</v>
      </c>
      <c r="L28" s="10" t="str">
        <f t="shared" si="1"/>
        <v>253 til 450</v>
      </c>
      <c r="M28" s="34">
        <f t="shared" si="2"/>
        <v>1.289428481215171E-3</v>
      </c>
      <c r="N28" s="34" t="s">
        <v>31</v>
      </c>
      <c r="O28" s="11">
        <f t="shared" si="3"/>
        <v>1.0643997594062967E-3</v>
      </c>
      <c r="Q28" s="2"/>
      <c r="R28" s="2"/>
    </row>
    <row r="29" spans="2:23" x14ac:dyDescent="0.3">
      <c r="B29" s="18"/>
      <c r="C29" s="91" t="s">
        <v>17</v>
      </c>
      <c r="D29" s="93" t="s">
        <v>10</v>
      </c>
      <c r="E29" s="63" t="s">
        <v>97</v>
      </c>
      <c r="F29" s="63"/>
      <c r="G29" s="68" t="s">
        <v>98</v>
      </c>
      <c r="H29" s="30">
        <v>0.65</v>
      </c>
      <c r="I29" s="31" t="s">
        <v>31</v>
      </c>
      <c r="J29" s="31">
        <v>0.72499999999999998</v>
      </c>
      <c r="K29" s="24" t="str">
        <f t="shared" si="0"/>
        <v>135 til 144</v>
      </c>
      <c r="L29" s="24" t="str">
        <f t="shared" si="1"/>
        <v>190 til 237</v>
      </c>
      <c r="M29" s="33">
        <f t="shared" si="2"/>
        <v>1.41849953125105E-3</v>
      </c>
      <c r="N29" s="33" t="s">
        <v>31</v>
      </c>
      <c r="O29" s="32">
        <f t="shared" si="3"/>
        <v>1.3189027182377449E-3</v>
      </c>
      <c r="P29" s="17"/>
      <c r="Q29" s="2"/>
      <c r="R29" s="2"/>
    </row>
    <row r="30" spans="2:23" x14ac:dyDescent="0.3">
      <c r="B30" s="2"/>
      <c r="C30" s="37" t="s">
        <v>18</v>
      </c>
      <c r="D30" s="78" t="s">
        <v>25</v>
      </c>
      <c r="E30" s="9"/>
      <c r="F30" s="9"/>
      <c r="G30" s="60"/>
      <c r="H30" s="8">
        <v>0.9</v>
      </c>
      <c r="I30" s="29" t="s">
        <v>31</v>
      </c>
      <c r="J30" s="29">
        <v>0.95</v>
      </c>
      <c r="K30" s="10" t="str">
        <f t="shared" si="0"/>
        <v>167 til 174</v>
      </c>
      <c r="L30" s="10" t="str">
        <f t="shared" si="1"/>
        <v>365 til 406</v>
      </c>
      <c r="M30" s="34">
        <f t="shared" si="2"/>
        <v>1.1418518540928508E-3</v>
      </c>
      <c r="N30" s="34" t="s">
        <v>31</v>
      </c>
      <c r="O30" s="11">
        <f t="shared" si="3"/>
        <v>1.1014269469946936E-3</v>
      </c>
      <c r="Q30" s="2"/>
      <c r="R30" s="2"/>
    </row>
    <row r="31" spans="2:23" ht="46.5" customHeight="1" x14ac:dyDescent="0.3">
      <c r="B31" s="18"/>
      <c r="C31" s="92" t="s">
        <v>19</v>
      </c>
      <c r="D31" s="93" t="s">
        <v>99</v>
      </c>
      <c r="E31" s="94" t="s">
        <v>119</v>
      </c>
      <c r="F31" s="63" t="s">
        <v>79</v>
      </c>
      <c r="G31" s="95" t="s">
        <v>100</v>
      </c>
      <c r="H31" s="30">
        <v>1</v>
      </c>
      <c r="I31" s="31" t="s">
        <v>31</v>
      </c>
      <c r="J31" s="31">
        <v>1.1000000000000001</v>
      </c>
      <c r="K31" s="24" t="str">
        <f t="shared" si="0"/>
        <v>180 til 180</v>
      </c>
      <c r="L31" s="24" t="str">
        <f t="shared" si="1"/>
        <v>450 til 545</v>
      </c>
      <c r="M31" s="33">
        <f t="shared" si="2"/>
        <v>1.0643997594062967E-3</v>
      </c>
      <c r="N31" s="33" t="s">
        <v>31</v>
      </c>
      <c r="O31" s="32">
        <f t="shared" si="3"/>
        <v>9.9887155139241949E-4</v>
      </c>
      <c r="P31" s="69" t="s">
        <v>84</v>
      </c>
      <c r="Q31" s="2"/>
      <c r="R31" s="2"/>
    </row>
    <row r="32" spans="2:23" x14ac:dyDescent="0.3">
      <c r="B32" s="18"/>
      <c r="C32" s="91"/>
      <c r="D32" s="93" t="s">
        <v>83</v>
      </c>
      <c r="E32" s="63" t="s">
        <v>102</v>
      </c>
      <c r="F32" s="63"/>
      <c r="G32" s="68">
        <v>20</v>
      </c>
      <c r="H32" s="30">
        <v>0.65</v>
      </c>
      <c r="I32" s="31" t="s">
        <v>31</v>
      </c>
      <c r="J32" s="31">
        <v>0.75</v>
      </c>
      <c r="K32" s="24" t="str">
        <f t="shared" si="0"/>
        <v>135 til 148</v>
      </c>
      <c r="L32" s="24" t="str">
        <f t="shared" si="1"/>
        <v>190 til 253</v>
      </c>
      <c r="M32" s="33">
        <f t="shared" si="2"/>
        <v>1.41849953125105E-3</v>
      </c>
      <c r="N32" s="33" t="s">
        <v>31</v>
      </c>
      <c r="O32" s="32">
        <f t="shared" si="3"/>
        <v>1.289428481215171E-3</v>
      </c>
      <c r="P32" s="96"/>
      <c r="Q32" s="2"/>
      <c r="R32" s="2"/>
    </row>
    <row r="33" spans="2:18" ht="28.8" x14ac:dyDescent="0.3">
      <c r="B33" s="2"/>
      <c r="C33" s="75" t="s">
        <v>24</v>
      </c>
      <c r="D33" s="109" t="s">
        <v>147</v>
      </c>
      <c r="E33" s="66" t="s">
        <v>107</v>
      </c>
      <c r="F33" s="9"/>
      <c r="G33" s="60"/>
      <c r="H33" s="8">
        <v>0.55000000000000004</v>
      </c>
      <c r="I33" s="29" t="s">
        <v>31</v>
      </c>
      <c r="J33" s="29">
        <v>1</v>
      </c>
      <c r="K33" s="10" t="str">
        <f t="shared" si="0"/>
        <v>122 til 180</v>
      </c>
      <c r="L33" s="10" t="str">
        <f t="shared" si="1"/>
        <v>136 til 450</v>
      </c>
      <c r="M33" s="34">
        <f t="shared" si="2"/>
        <v>1.5856097514614341E-3</v>
      </c>
      <c r="N33" s="34" t="s">
        <v>31</v>
      </c>
      <c r="O33" s="11">
        <f t="shared" si="3"/>
        <v>1.0643997594062967E-3</v>
      </c>
      <c r="P33" s="89"/>
      <c r="Q33" s="2"/>
      <c r="R33" s="2"/>
    </row>
    <row r="34" spans="2:18" x14ac:dyDescent="0.3">
      <c r="D34" s="79" t="s">
        <v>105</v>
      </c>
      <c r="E34" s="9" t="s">
        <v>129</v>
      </c>
      <c r="F34" s="9" t="s">
        <v>14</v>
      </c>
      <c r="G34" s="80" t="s">
        <v>134</v>
      </c>
      <c r="H34" s="8">
        <v>0.95</v>
      </c>
      <c r="I34" s="29" t="s">
        <v>31</v>
      </c>
      <c r="J34" s="29">
        <v>1.1000000000000001</v>
      </c>
      <c r="K34" s="10" t="str">
        <f t="shared" si="0"/>
        <v>174 til 180</v>
      </c>
      <c r="L34" s="10" t="str">
        <f t="shared" si="1"/>
        <v>406 til 545</v>
      </c>
      <c r="M34" s="34">
        <f t="shared" si="2"/>
        <v>1.1014269469946936E-3</v>
      </c>
      <c r="N34" s="34" t="s">
        <v>31</v>
      </c>
      <c r="O34" s="11">
        <f t="shared" si="3"/>
        <v>9.9887155139241949E-4</v>
      </c>
      <c r="P34" s="89"/>
      <c r="Q34" s="2"/>
      <c r="R34" s="2"/>
    </row>
    <row r="35" spans="2:18" ht="28.8" x14ac:dyDescent="0.3">
      <c r="D35" s="82" t="s">
        <v>106</v>
      </c>
      <c r="E35" s="72" t="s">
        <v>108</v>
      </c>
      <c r="F35" s="72"/>
      <c r="G35" s="73">
        <v>20</v>
      </c>
      <c r="H35" s="88">
        <v>0.65</v>
      </c>
      <c r="I35" s="61" t="s">
        <v>31</v>
      </c>
      <c r="J35" s="61">
        <v>0.75</v>
      </c>
      <c r="K35" s="16" t="str">
        <f t="shared" si="0"/>
        <v>135 til 148</v>
      </c>
      <c r="L35" s="16" t="str">
        <f t="shared" si="1"/>
        <v>190 til 253</v>
      </c>
      <c r="M35" s="62">
        <f t="shared" si="2"/>
        <v>1.41849953125105E-3</v>
      </c>
      <c r="N35" s="62" t="s">
        <v>31</v>
      </c>
      <c r="O35" s="35">
        <f t="shared" si="3"/>
        <v>1.289428481215171E-3</v>
      </c>
      <c r="P35" s="106" t="s">
        <v>90</v>
      </c>
      <c r="Q35" s="2"/>
      <c r="R35" s="2"/>
    </row>
    <row r="36" spans="2:18" x14ac:dyDescent="0.3">
      <c r="B36" s="74" t="s">
        <v>111</v>
      </c>
      <c r="C36" s="74" t="s">
        <v>5</v>
      </c>
      <c r="D36" s="108" t="s">
        <v>20</v>
      </c>
      <c r="E36" s="99" t="s">
        <v>126</v>
      </c>
      <c r="F36" s="99" t="s">
        <v>93</v>
      </c>
      <c r="G36" s="107">
        <v>28</v>
      </c>
      <c r="H36" s="83">
        <v>0.82499999999999996</v>
      </c>
      <c r="I36" s="84" t="s">
        <v>31</v>
      </c>
      <c r="J36" s="84">
        <v>0.875</v>
      </c>
      <c r="K36" s="85" t="str">
        <f t="shared" si="0"/>
        <v>157 til 164</v>
      </c>
      <c r="L36" s="85" t="str">
        <f t="shared" si="1"/>
        <v>306 til 345</v>
      </c>
      <c r="M36" s="86">
        <f t="shared" si="2"/>
        <v>1.210046710419568E-3</v>
      </c>
      <c r="N36" s="86" t="s">
        <v>31</v>
      </c>
      <c r="O36" s="87">
        <f t="shared" si="3"/>
        <v>1.1634991375449907E-3</v>
      </c>
      <c r="Q36" s="2"/>
      <c r="R36" s="2"/>
    </row>
    <row r="37" spans="2:18" ht="28.8" x14ac:dyDescent="0.3">
      <c r="B37" s="18"/>
      <c r="C37" s="91" t="s">
        <v>15</v>
      </c>
      <c r="D37" s="93" t="s">
        <v>10</v>
      </c>
      <c r="E37" s="63" t="s">
        <v>121</v>
      </c>
      <c r="F37" s="63" t="s">
        <v>122</v>
      </c>
      <c r="G37" s="68" t="s">
        <v>87</v>
      </c>
      <c r="H37" s="30">
        <v>0.7</v>
      </c>
      <c r="I37" s="31" t="s">
        <v>31</v>
      </c>
      <c r="J37" s="31">
        <v>0.75</v>
      </c>
      <c r="K37" s="24" t="str">
        <f t="shared" si="0"/>
        <v>141 til 148</v>
      </c>
      <c r="L37" s="24" t="str">
        <f t="shared" si="1"/>
        <v>221 til 253</v>
      </c>
      <c r="M37" s="33">
        <f t="shared" si="2"/>
        <v>1.3501211511867319E-3</v>
      </c>
      <c r="N37" s="33" t="s">
        <v>31</v>
      </c>
      <c r="O37" s="32">
        <f t="shared" si="3"/>
        <v>1.289428481215171E-3</v>
      </c>
      <c r="P37" s="69" t="s">
        <v>90</v>
      </c>
      <c r="Q37" s="2"/>
      <c r="R37" s="2"/>
    </row>
    <row r="38" spans="2:18" ht="14.55" customHeight="1" x14ac:dyDescent="0.3">
      <c r="B38" s="2"/>
      <c r="C38" s="75" t="s">
        <v>16</v>
      </c>
      <c r="D38" s="77" t="s">
        <v>20</v>
      </c>
      <c r="E38" s="66" t="s">
        <v>125</v>
      </c>
      <c r="F38" s="100" t="s">
        <v>135</v>
      </c>
      <c r="G38" s="60" t="s">
        <v>118</v>
      </c>
      <c r="H38" s="8">
        <v>0.8</v>
      </c>
      <c r="I38" s="29" t="s">
        <v>31</v>
      </c>
      <c r="J38" s="29">
        <v>1.05</v>
      </c>
      <c r="K38" s="10" t="str">
        <f t="shared" ref="K38:K69" si="4">ROUND((IF(H38&lt;100%,H38*$U$5+$T$5,$R$5)),0)&amp;" til "&amp;ROUND((IF(J38&lt;100%,J38*$U$5+$T$5,$R$5)),0)</f>
        <v>154 til 180</v>
      </c>
      <c r="L38" s="10" t="str">
        <f t="shared" ref="L38:L65" si="5">ROUND(H38*$S$5*$H38,0)&amp;" til "&amp;ROUND(J38*$S$5*$J38,0)</f>
        <v>288 til 496</v>
      </c>
      <c r="M38" s="34">
        <f t="shared" ref="M38:M65" si="6">IF((H38*$S$5*$H38)=0,0,((2.8/(H38*$S$5*$H38))^(1/3)*500/86400))</f>
        <v>1.2351265094400986E-3</v>
      </c>
      <c r="N38" s="34" t="s">
        <v>31</v>
      </c>
      <c r="O38" s="11">
        <f t="shared" ref="O38:O65" si="7">IF((J38*$S$5*$H38)=0,0,((2.8/(J38*$S$5*$J38))^(1/3)*500/86400))</f>
        <v>1.0303352739573014E-3</v>
      </c>
      <c r="Q38" s="2"/>
      <c r="R38" s="2"/>
    </row>
    <row r="39" spans="2:18" x14ac:dyDescent="0.3">
      <c r="B39" s="18"/>
      <c r="C39" s="91" t="s">
        <v>17</v>
      </c>
      <c r="D39" s="93" t="s">
        <v>10</v>
      </c>
      <c r="E39" s="63" t="s">
        <v>97</v>
      </c>
      <c r="F39" s="63"/>
      <c r="G39" s="68" t="s">
        <v>98</v>
      </c>
      <c r="H39" s="30">
        <v>0.65</v>
      </c>
      <c r="I39" s="31" t="s">
        <v>31</v>
      </c>
      <c r="J39" s="31">
        <v>0.72499999999999998</v>
      </c>
      <c r="K39" s="24" t="str">
        <f t="shared" si="4"/>
        <v>135 til 144</v>
      </c>
      <c r="L39" s="24" t="str">
        <f t="shared" si="5"/>
        <v>190 til 237</v>
      </c>
      <c r="M39" s="33">
        <f t="shared" si="6"/>
        <v>1.41849953125105E-3</v>
      </c>
      <c r="N39" s="33" t="s">
        <v>31</v>
      </c>
      <c r="O39" s="32">
        <f t="shared" si="7"/>
        <v>1.3189027182377449E-3</v>
      </c>
      <c r="P39" s="17"/>
      <c r="Q39" s="2"/>
      <c r="R39" s="2"/>
    </row>
    <row r="40" spans="2:18" x14ac:dyDescent="0.3">
      <c r="B40" s="2"/>
      <c r="C40" s="37" t="s">
        <v>18</v>
      </c>
      <c r="D40" s="78" t="s">
        <v>25</v>
      </c>
      <c r="E40" s="9"/>
      <c r="F40" s="9"/>
      <c r="G40" s="60"/>
      <c r="H40" s="8">
        <v>0.9</v>
      </c>
      <c r="I40" s="29" t="s">
        <v>31</v>
      </c>
      <c r="J40" s="29">
        <v>0.95</v>
      </c>
      <c r="K40" s="10" t="str">
        <f t="shared" si="4"/>
        <v>167 til 174</v>
      </c>
      <c r="L40" s="10" t="str">
        <f t="shared" si="5"/>
        <v>365 til 406</v>
      </c>
      <c r="M40" s="34">
        <f t="shared" si="6"/>
        <v>1.1418518540928508E-3</v>
      </c>
      <c r="N40" s="34" t="s">
        <v>31</v>
      </c>
      <c r="O40" s="11">
        <f t="shared" si="7"/>
        <v>1.1014269469946936E-3</v>
      </c>
      <c r="Q40" s="2"/>
      <c r="R40" s="2"/>
    </row>
    <row r="41" spans="2:18" ht="43.2" x14ac:dyDescent="0.3">
      <c r="B41" s="18"/>
      <c r="C41" s="92" t="s">
        <v>19</v>
      </c>
      <c r="D41" s="93" t="s">
        <v>99</v>
      </c>
      <c r="E41" s="94" t="s">
        <v>130</v>
      </c>
      <c r="F41" s="63" t="s">
        <v>79</v>
      </c>
      <c r="G41" s="95" t="s">
        <v>100</v>
      </c>
      <c r="H41" s="30">
        <v>1</v>
      </c>
      <c r="I41" s="31" t="s">
        <v>31</v>
      </c>
      <c r="J41" s="31">
        <v>1.1000000000000001</v>
      </c>
      <c r="K41" s="24" t="str">
        <f t="shared" si="4"/>
        <v>180 til 180</v>
      </c>
      <c r="L41" s="24" t="str">
        <f t="shared" si="5"/>
        <v>450 til 545</v>
      </c>
      <c r="M41" s="33">
        <f t="shared" si="6"/>
        <v>1.0643997594062967E-3</v>
      </c>
      <c r="N41" s="33" t="s">
        <v>31</v>
      </c>
      <c r="O41" s="32">
        <f t="shared" si="7"/>
        <v>9.9887155139241949E-4</v>
      </c>
      <c r="P41" s="69" t="s">
        <v>84</v>
      </c>
    </row>
    <row r="42" spans="2:18" ht="28.8" x14ac:dyDescent="0.3">
      <c r="B42" s="18"/>
      <c r="C42" s="91"/>
      <c r="D42" s="93" t="s">
        <v>83</v>
      </c>
      <c r="E42" s="63" t="s">
        <v>102</v>
      </c>
      <c r="F42" s="63"/>
      <c r="G42" s="68">
        <v>20</v>
      </c>
      <c r="H42" s="30">
        <v>0.65</v>
      </c>
      <c r="I42" s="31" t="s">
        <v>31</v>
      </c>
      <c r="J42" s="31">
        <v>0.75</v>
      </c>
      <c r="K42" s="24" t="str">
        <f t="shared" si="4"/>
        <v>135 til 148</v>
      </c>
      <c r="L42" s="24" t="str">
        <f t="shared" si="5"/>
        <v>190 til 253</v>
      </c>
      <c r="M42" s="33">
        <f t="shared" si="6"/>
        <v>1.41849953125105E-3</v>
      </c>
      <c r="N42" s="33" t="s">
        <v>31</v>
      </c>
      <c r="O42" s="32">
        <f t="shared" si="7"/>
        <v>1.289428481215171E-3</v>
      </c>
      <c r="P42" s="69" t="s">
        <v>90</v>
      </c>
    </row>
    <row r="43" spans="2:18" ht="28.8" x14ac:dyDescent="0.3">
      <c r="B43" s="2"/>
      <c r="C43" s="75" t="s">
        <v>24</v>
      </c>
      <c r="D43" s="109" t="s">
        <v>147</v>
      </c>
      <c r="E43" s="66" t="s">
        <v>107</v>
      </c>
      <c r="F43" s="9"/>
      <c r="G43" s="60"/>
      <c r="H43" s="8">
        <v>0.55000000000000004</v>
      </c>
      <c r="I43" s="29" t="s">
        <v>31</v>
      </c>
      <c r="J43" s="29">
        <v>1</v>
      </c>
      <c r="K43" s="10" t="str">
        <f t="shared" si="4"/>
        <v>122 til 180</v>
      </c>
      <c r="L43" s="10" t="str">
        <f t="shared" si="5"/>
        <v>136 til 450</v>
      </c>
      <c r="M43" s="34">
        <f t="shared" si="6"/>
        <v>1.5856097514614341E-3</v>
      </c>
      <c r="N43" s="34" t="s">
        <v>31</v>
      </c>
      <c r="O43" s="11">
        <f t="shared" si="7"/>
        <v>1.0643997594062967E-3</v>
      </c>
      <c r="P43" s="89"/>
    </row>
    <row r="44" spans="2:18" x14ac:dyDescent="0.3">
      <c r="D44" s="79" t="s">
        <v>105</v>
      </c>
      <c r="E44" s="9" t="s">
        <v>120</v>
      </c>
      <c r="F44" s="9" t="s">
        <v>14</v>
      </c>
      <c r="G44" s="80" t="s">
        <v>131</v>
      </c>
      <c r="H44" s="8">
        <v>0.95</v>
      </c>
      <c r="I44" s="29" t="s">
        <v>31</v>
      </c>
      <c r="J44" s="29">
        <v>1.05</v>
      </c>
      <c r="K44" s="10" t="str">
        <f t="shared" si="4"/>
        <v>174 til 180</v>
      </c>
      <c r="L44" s="10" t="str">
        <f t="shared" si="5"/>
        <v>406 til 496</v>
      </c>
      <c r="M44" s="34">
        <f t="shared" si="6"/>
        <v>1.1014269469946936E-3</v>
      </c>
      <c r="N44" s="34" t="s">
        <v>31</v>
      </c>
      <c r="O44" s="11">
        <f t="shared" si="7"/>
        <v>1.0303352739573014E-3</v>
      </c>
      <c r="P44" s="89"/>
    </row>
    <row r="45" spans="2:18" ht="28.8" x14ac:dyDescent="0.3">
      <c r="D45" s="82" t="s">
        <v>106</v>
      </c>
      <c r="E45" s="72" t="s">
        <v>108</v>
      </c>
      <c r="F45" s="72"/>
      <c r="G45" s="73">
        <v>20</v>
      </c>
      <c r="H45" s="88">
        <v>0.65</v>
      </c>
      <c r="I45" s="61" t="s">
        <v>31</v>
      </c>
      <c r="J45" s="61">
        <v>0.75</v>
      </c>
      <c r="K45" s="16" t="str">
        <f t="shared" si="4"/>
        <v>135 til 148</v>
      </c>
      <c r="L45" s="16" t="str">
        <f t="shared" si="5"/>
        <v>190 til 253</v>
      </c>
      <c r="M45" s="62">
        <f t="shared" si="6"/>
        <v>1.41849953125105E-3</v>
      </c>
      <c r="N45" s="62" t="s">
        <v>31</v>
      </c>
      <c r="O45" s="35">
        <f t="shared" si="7"/>
        <v>1.289428481215171E-3</v>
      </c>
      <c r="P45" s="106" t="s">
        <v>90</v>
      </c>
    </row>
    <row r="46" spans="2:18" x14ac:dyDescent="0.3">
      <c r="B46" s="74" t="s">
        <v>112</v>
      </c>
      <c r="C46" s="74" t="s">
        <v>5</v>
      </c>
      <c r="D46" s="108" t="s">
        <v>20</v>
      </c>
      <c r="E46" s="99" t="s">
        <v>127</v>
      </c>
      <c r="F46" s="99" t="s">
        <v>93</v>
      </c>
      <c r="G46" s="107">
        <v>28</v>
      </c>
      <c r="H46" s="83">
        <v>0.82499999999999996</v>
      </c>
      <c r="I46" s="84" t="s">
        <v>31</v>
      </c>
      <c r="J46" s="84">
        <v>0.875</v>
      </c>
      <c r="K46" s="85" t="str">
        <f t="shared" si="4"/>
        <v>157 til 164</v>
      </c>
      <c r="L46" s="85" t="str">
        <f t="shared" si="5"/>
        <v>306 til 345</v>
      </c>
      <c r="M46" s="86">
        <f t="shared" si="6"/>
        <v>1.210046710419568E-3</v>
      </c>
      <c r="N46" s="86" t="s">
        <v>31</v>
      </c>
      <c r="O46" s="87">
        <f t="shared" si="7"/>
        <v>1.1634991375449907E-3</v>
      </c>
    </row>
    <row r="47" spans="2:18" x14ac:dyDescent="0.3">
      <c r="B47" s="18"/>
      <c r="C47" s="91" t="s">
        <v>15</v>
      </c>
      <c r="D47" s="93" t="s">
        <v>10</v>
      </c>
      <c r="E47" s="63" t="s">
        <v>121</v>
      </c>
      <c r="F47" s="63" t="s">
        <v>122</v>
      </c>
      <c r="G47" s="68" t="s">
        <v>87</v>
      </c>
      <c r="H47" s="30">
        <v>0.7</v>
      </c>
      <c r="I47" s="31" t="s">
        <v>31</v>
      </c>
      <c r="J47" s="31">
        <v>0.75</v>
      </c>
      <c r="K47" s="24" t="str">
        <f t="shared" si="4"/>
        <v>141 til 148</v>
      </c>
      <c r="L47" s="24" t="str">
        <f t="shared" si="5"/>
        <v>221 til 253</v>
      </c>
      <c r="M47" s="33">
        <f t="shared" si="6"/>
        <v>1.3501211511867319E-3</v>
      </c>
      <c r="N47" s="33" t="s">
        <v>31</v>
      </c>
      <c r="O47" s="32">
        <f t="shared" si="7"/>
        <v>1.289428481215171E-3</v>
      </c>
      <c r="P47" s="17"/>
    </row>
    <row r="48" spans="2:18" x14ac:dyDescent="0.3">
      <c r="B48" s="2"/>
      <c r="C48" s="75" t="s">
        <v>16</v>
      </c>
      <c r="D48" s="77" t="s">
        <v>137</v>
      </c>
      <c r="E48" s="66" t="s">
        <v>132</v>
      </c>
      <c r="F48" s="100" t="s">
        <v>136</v>
      </c>
      <c r="G48" s="60" t="s">
        <v>140</v>
      </c>
      <c r="H48" s="8">
        <v>0.85</v>
      </c>
      <c r="I48" s="29" t="s">
        <v>31</v>
      </c>
      <c r="J48" s="29">
        <v>1.05</v>
      </c>
      <c r="K48" s="10" t="str">
        <f t="shared" si="4"/>
        <v>161 til 180</v>
      </c>
      <c r="L48" s="10" t="str">
        <f t="shared" si="5"/>
        <v>325 til 496</v>
      </c>
      <c r="M48" s="34">
        <f t="shared" si="6"/>
        <v>1.1862024514751866E-3</v>
      </c>
      <c r="N48" s="34" t="s">
        <v>31</v>
      </c>
      <c r="O48" s="11">
        <f t="shared" si="7"/>
        <v>1.0303352739573014E-3</v>
      </c>
    </row>
    <row r="49" spans="2:22" x14ac:dyDescent="0.3">
      <c r="B49" s="18"/>
      <c r="C49" s="91" t="s">
        <v>17</v>
      </c>
      <c r="D49" s="93" t="s">
        <v>10</v>
      </c>
      <c r="E49" s="63" t="s">
        <v>97</v>
      </c>
      <c r="F49" s="63"/>
      <c r="G49" s="68" t="s">
        <v>98</v>
      </c>
      <c r="H49" s="30">
        <v>0.65</v>
      </c>
      <c r="I49" s="31" t="s">
        <v>31</v>
      </c>
      <c r="J49" s="31">
        <v>0.72499999999999998</v>
      </c>
      <c r="K49" s="24" t="str">
        <f t="shared" si="4"/>
        <v>135 til 144</v>
      </c>
      <c r="L49" s="24" t="str">
        <f t="shared" si="5"/>
        <v>190 til 237</v>
      </c>
      <c r="M49" s="33">
        <f t="shared" si="6"/>
        <v>1.41849953125105E-3</v>
      </c>
      <c r="N49" s="33" t="s">
        <v>31</v>
      </c>
      <c r="O49" s="32">
        <f t="shared" si="7"/>
        <v>1.3189027182377449E-3</v>
      </c>
      <c r="P49" s="17"/>
    </row>
    <row r="50" spans="2:22" x14ac:dyDescent="0.3">
      <c r="B50" s="2"/>
      <c r="C50" s="37" t="s">
        <v>18</v>
      </c>
      <c r="D50" s="78" t="s">
        <v>25</v>
      </c>
      <c r="E50" s="9"/>
      <c r="F50" s="9"/>
      <c r="G50" s="60"/>
      <c r="H50" s="8">
        <v>0.9</v>
      </c>
      <c r="I50" s="29" t="s">
        <v>31</v>
      </c>
      <c r="J50" s="29">
        <v>0.95</v>
      </c>
      <c r="K50" s="10" t="str">
        <f t="shared" si="4"/>
        <v>167 til 174</v>
      </c>
      <c r="L50" s="10" t="str">
        <f t="shared" si="5"/>
        <v>365 til 406</v>
      </c>
      <c r="M50" s="34">
        <f t="shared" si="6"/>
        <v>1.1418518540928508E-3</v>
      </c>
      <c r="N50" s="34" t="s">
        <v>31</v>
      </c>
      <c r="O50" s="11">
        <f t="shared" si="7"/>
        <v>1.1014269469946936E-3</v>
      </c>
      <c r="Q50" s="2"/>
      <c r="R50" s="2"/>
    </row>
    <row r="51" spans="2:22" ht="43.2" x14ac:dyDescent="0.3">
      <c r="B51" s="18"/>
      <c r="C51" s="92" t="s">
        <v>19</v>
      </c>
      <c r="D51" s="93" t="s">
        <v>99</v>
      </c>
      <c r="E51" s="94" t="s">
        <v>133</v>
      </c>
      <c r="F51" s="63" t="s">
        <v>79</v>
      </c>
      <c r="G51" s="95" t="s">
        <v>100</v>
      </c>
      <c r="H51" s="30">
        <v>1</v>
      </c>
      <c r="I51" s="31" t="s">
        <v>31</v>
      </c>
      <c r="J51" s="31">
        <v>1.1000000000000001</v>
      </c>
      <c r="K51" s="24" t="str">
        <f t="shared" si="4"/>
        <v>180 til 180</v>
      </c>
      <c r="L51" s="24" t="str">
        <f t="shared" si="5"/>
        <v>450 til 545</v>
      </c>
      <c r="M51" s="33">
        <f t="shared" si="6"/>
        <v>1.0643997594062967E-3</v>
      </c>
      <c r="N51" s="33" t="s">
        <v>31</v>
      </c>
      <c r="O51" s="32">
        <f t="shared" si="7"/>
        <v>9.9887155139241949E-4</v>
      </c>
      <c r="P51" s="69" t="s">
        <v>84</v>
      </c>
      <c r="Q51" s="2"/>
      <c r="R51" s="2"/>
    </row>
    <row r="52" spans="2:22" ht="28.8" x14ac:dyDescent="0.3">
      <c r="B52" s="18"/>
      <c r="C52" s="91"/>
      <c r="D52" s="93" t="s">
        <v>83</v>
      </c>
      <c r="E52" s="63" t="s">
        <v>102</v>
      </c>
      <c r="F52" s="63"/>
      <c r="G52" s="68">
        <v>20</v>
      </c>
      <c r="H52" s="30">
        <v>0.65</v>
      </c>
      <c r="I52" s="31" t="s">
        <v>31</v>
      </c>
      <c r="J52" s="31">
        <v>0.75</v>
      </c>
      <c r="K52" s="24" t="str">
        <f t="shared" si="4"/>
        <v>135 til 148</v>
      </c>
      <c r="L52" s="24" t="str">
        <f t="shared" si="5"/>
        <v>190 til 253</v>
      </c>
      <c r="M52" s="33">
        <f t="shared" si="6"/>
        <v>1.41849953125105E-3</v>
      </c>
      <c r="N52" s="33" t="s">
        <v>31</v>
      </c>
      <c r="O52" s="32">
        <f t="shared" si="7"/>
        <v>1.289428481215171E-3</v>
      </c>
      <c r="P52" s="69" t="s">
        <v>90</v>
      </c>
      <c r="Q52" s="2"/>
      <c r="R52" s="2"/>
      <c r="S52" s="2"/>
      <c r="T52" s="2"/>
      <c r="U52" s="2"/>
      <c r="V52" s="2"/>
    </row>
    <row r="53" spans="2:22" ht="28.8" x14ac:dyDescent="0.3">
      <c r="B53" s="2"/>
      <c r="C53" s="75" t="s">
        <v>24</v>
      </c>
      <c r="D53" s="109" t="s">
        <v>147</v>
      </c>
      <c r="E53" s="66" t="s">
        <v>107</v>
      </c>
      <c r="F53" s="9"/>
      <c r="G53" s="60"/>
      <c r="H53" s="8">
        <v>0.55000000000000004</v>
      </c>
      <c r="I53" s="29" t="s">
        <v>31</v>
      </c>
      <c r="J53" s="29">
        <v>1</v>
      </c>
      <c r="K53" s="10" t="str">
        <f t="shared" si="4"/>
        <v>122 til 180</v>
      </c>
      <c r="L53" s="10" t="str">
        <f t="shared" si="5"/>
        <v>136 til 450</v>
      </c>
      <c r="M53" s="34">
        <f t="shared" si="6"/>
        <v>1.5856097514614341E-3</v>
      </c>
      <c r="N53" s="34" t="s">
        <v>31</v>
      </c>
      <c r="O53" s="11">
        <f t="shared" si="7"/>
        <v>1.0643997594062967E-3</v>
      </c>
      <c r="P53" s="89"/>
      <c r="Q53" s="2"/>
      <c r="R53" s="2"/>
      <c r="S53" s="2"/>
      <c r="T53" s="2"/>
      <c r="U53" s="2"/>
      <c r="V53" s="2"/>
    </row>
    <row r="54" spans="2:22" x14ac:dyDescent="0.3">
      <c r="D54" s="79" t="s">
        <v>105</v>
      </c>
      <c r="E54" s="9" t="s">
        <v>120</v>
      </c>
      <c r="F54" s="9" t="s">
        <v>14</v>
      </c>
      <c r="G54" s="80" t="s">
        <v>104</v>
      </c>
      <c r="H54" s="8">
        <v>0.95</v>
      </c>
      <c r="I54" s="29" t="s">
        <v>31</v>
      </c>
      <c r="J54" s="29">
        <v>1.05</v>
      </c>
      <c r="K54" s="10" t="str">
        <f t="shared" si="4"/>
        <v>174 til 180</v>
      </c>
      <c r="L54" s="10" t="str">
        <f t="shared" si="5"/>
        <v>406 til 496</v>
      </c>
      <c r="M54" s="34">
        <f t="shared" si="6"/>
        <v>1.1014269469946936E-3</v>
      </c>
      <c r="N54" s="34" t="s">
        <v>31</v>
      </c>
      <c r="O54" s="11">
        <f t="shared" si="7"/>
        <v>1.0303352739573014E-3</v>
      </c>
      <c r="P54" s="89"/>
      <c r="Q54" s="2"/>
      <c r="R54" s="41"/>
      <c r="S54" s="41"/>
      <c r="T54" s="41"/>
      <c r="U54" s="37"/>
      <c r="V54" s="2"/>
    </row>
    <row r="55" spans="2:22" ht="28.8" x14ac:dyDescent="0.3">
      <c r="D55" s="82" t="s">
        <v>106</v>
      </c>
      <c r="E55" s="72" t="s">
        <v>108</v>
      </c>
      <c r="F55" s="72"/>
      <c r="G55" s="73">
        <v>20</v>
      </c>
      <c r="H55" s="88">
        <v>0.65</v>
      </c>
      <c r="I55" s="61" t="s">
        <v>31</v>
      </c>
      <c r="J55" s="61">
        <v>0.75</v>
      </c>
      <c r="K55" s="16" t="str">
        <f t="shared" si="4"/>
        <v>135 til 148</v>
      </c>
      <c r="L55" s="16" t="str">
        <f t="shared" si="5"/>
        <v>190 til 253</v>
      </c>
      <c r="M55" s="62">
        <f t="shared" si="6"/>
        <v>1.41849953125105E-3</v>
      </c>
      <c r="N55" s="62" t="s">
        <v>31</v>
      </c>
      <c r="O55" s="35">
        <f t="shared" si="7"/>
        <v>1.289428481215171E-3</v>
      </c>
      <c r="P55" s="106" t="s">
        <v>90</v>
      </c>
      <c r="Q55" s="2"/>
      <c r="R55" s="64"/>
      <c r="S55" s="64"/>
      <c r="T55" s="64"/>
      <c r="U55" s="67"/>
      <c r="V55" s="2"/>
    </row>
    <row r="56" spans="2:22" x14ac:dyDescent="0.3">
      <c r="B56" s="74" t="s">
        <v>113</v>
      </c>
      <c r="C56" s="74" t="s">
        <v>5</v>
      </c>
      <c r="D56" s="108" t="s">
        <v>20</v>
      </c>
      <c r="E56" s="99" t="s">
        <v>92</v>
      </c>
      <c r="F56" s="99" t="s">
        <v>93</v>
      </c>
      <c r="G56" s="107">
        <v>28</v>
      </c>
      <c r="H56" s="83">
        <v>0.82499999999999996</v>
      </c>
      <c r="I56" s="84" t="s">
        <v>31</v>
      </c>
      <c r="J56" s="84">
        <v>0.875</v>
      </c>
      <c r="K56" s="85" t="str">
        <f t="shared" si="4"/>
        <v>157 til 164</v>
      </c>
      <c r="L56" s="85" t="str">
        <f t="shared" si="5"/>
        <v>306 til 345</v>
      </c>
      <c r="M56" s="86">
        <f t="shared" si="6"/>
        <v>1.210046710419568E-3</v>
      </c>
      <c r="N56" s="86" t="s">
        <v>31</v>
      </c>
      <c r="O56" s="87">
        <f t="shared" si="7"/>
        <v>1.1634991375449907E-3</v>
      </c>
      <c r="Q56" s="2"/>
      <c r="R56" s="121"/>
      <c r="S56" s="121"/>
      <c r="T56" s="122"/>
      <c r="U56" s="122"/>
      <c r="V56" s="2"/>
    </row>
    <row r="57" spans="2:22" ht="28.8" x14ac:dyDescent="0.3">
      <c r="B57" s="18"/>
      <c r="C57" s="91" t="s">
        <v>15</v>
      </c>
      <c r="D57" s="93" t="s">
        <v>10</v>
      </c>
      <c r="E57" s="63" t="s">
        <v>142</v>
      </c>
      <c r="F57" s="63" t="s">
        <v>22</v>
      </c>
      <c r="G57" s="68" t="s">
        <v>143</v>
      </c>
      <c r="H57" s="30">
        <v>0.7</v>
      </c>
      <c r="I57" s="31" t="s">
        <v>31</v>
      </c>
      <c r="J57" s="31">
        <v>0.75</v>
      </c>
      <c r="K57" s="24" t="str">
        <f t="shared" si="4"/>
        <v>141 til 148</v>
      </c>
      <c r="L57" s="24" t="str">
        <f t="shared" si="5"/>
        <v>221 til 253</v>
      </c>
      <c r="M57" s="33">
        <f t="shared" si="6"/>
        <v>1.3501211511867319E-3</v>
      </c>
      <c r="N57" s="33" t="s">
        <v>31</v>
      </c>
      <c r="O57" s="32">
        <f t="shared" si="7"/>
        <v>1.289428481215171E-3</v>
      </c>
      <c r="P57" s="69" t="s">
        <v>90</v>
      </c>
      <c r="Q57" s="2"/>
      <c r="R57" s="121"/>
      <c r="S57" s="121"/>
      <c r="T57" s="122"/>
      <c r="U57" s="122"/>
      <c r="V57" s="2"/>
    </row>
    <row r="58" spans="2:22" ht="28.8" x14ac:dyDescent="0.3">
      <c r="B58" s="2"/>
      <c r="C58" s="75" t="s">
        <v>16</v>
      </c>
      <c r="D58" s="77" t="s">
        <v>137</v>
      </c>
      <c r="E58" s="66" t="s">
        <v>138</v>
      </c>
      <c r="F58" s="100" t="s">
        <v>136</v>
      </c>
      <c r="G58" s="60" t="s">
        <v>141</v>
      </c>
      <c r="H58" s="8">
        <v>0.85</v>
      </c>
      <c r="I58" s="29" t="s">
        <v>31</v>
      </c>
      <c r="J58" s="29">
        <v>1.05</v>
      </c>
      <c r="K58" s="10" t="str">
        <f t="shared" si="4"/>
        <v>161 til 180</v>
      </c>
      <c r="L58" s="10" t="str">
        <f t="shared" si="5"/>
        <v>325 til 496</v>
      </c>
      <c r="M58" s="34">
        <f t="shared" si="6"/>
        <v>1.1862024514751866E-3</v>
      </c>
      <c r="N58" s="34" t="s">
        <v>31</v>
      </c>
      <c r="O58" s="11">
        <f t="shared" si="7"/>
        <v>1.0303352739573014E-3</v>
      </c>
      <c r="Q58" s="2"/>
      <c r="R58" s="2"/>
      <c r="S58" s="41"/>
      <c r="T58" s="122"/>
      <c r="U58" s="122"/>
      <c r="V58" s="2"/>
    </row>
    <row r="59" spans="2:22" x14ac:dyDescent="0.3">
      <c r="B59" s="18"/>
      <c r="C59" s="91" t="s">
        <v>17</v>
      </c>
      <c r="D59" s="93" t="s">
        <v>10</v>
      </c>
      <c r="E59" s="63" t="s">
        <v>144</v>
      </c>
      <c r="F59" s="63"/>
      <c r="G59" s="68" t="s">
        <v>98</v>
      </c>
      <c r="H59" s="30">
        <v>0.65</v>
      </c>
      <c r="I59" s="31" t="s">
        <v>31</v>
      </c>
      <c r="J59" s="31">
        <v>0.72499999999999998</v>
      </c>
      <c r="K59" s="24" t="str">
        <f t="shared" si="4"/>
        <v>135 til 144</v>
      </c>
      <c r="L59" s="24" t="str">
        <f t="shared" si="5"/>
        <v>190 til 237</v>
      </c>
      <c r="M59" s="33">
        <f t="shared" si="6"/>
        <v>1.41849953125105E-3</v>
      </c>
      <c r="N59" s="33" t="s">
        <v>31</v>
      </c>
      <c r="O59" s="32">
        <f t="shared" si="7"/>
        <v>1.3189027182377449E-3</v>
      </c>
      <c r="P59" s="17"/>
      <c r="Q59" s="2"/>
      <c r="R59" s="2"/>
      <c r="S59" s="41"/>
      <c r="T59" s="122"/>
      <c r="U59" s="122"/>
      <c r="V59" s="2"/>
    </row>
    <row r="60" spans="2:22" x14ac:dyDescent="0.3">
      <c r="B60" s="2"/>
      <c r="C60" s="37" t="s">
        <v>18</v>
      </c>
      <c r="D60" s="78" t="s">
        <v>25</v>
      </c>
      <c r="E60" s="9"/>
      <c r="F60" s="9"/>
      <c r="G60" s="60"/>
      <c r="H60" s="8">
        <v>0.9</v>
      </c>
      <c r="I60" s="29" t="s">
        <v>31</v>
      </c>
      <c r="J60" s="29">
        <v>0.95</v>
      </c>
      <c r="K60" s="10" t="str">
        <f t="shared" si="4"/>
        <v>167 til 174</v>
      </c>
      <c r="L60" s="10" t="str">
        <f t="shared" si="5"/>
        <v>365 til 406</v>
      </c>
      <c r="M60" s="34">
        <f t="shared" si="6"/>
        <v>1.1418518540928508E-3</v>
      </c>
      <c r="N60" s="34" t="s">
        <v>31</v>
      </c>
      <c r="O60" s="11">
        <f t="shared" si="7"/>
        <v>1.1014269469946936E-3</v>
      </c>
      <c r="P60" s="2"/>
      <c r="Q60" s="2"/>
      <c r="R60" s="2"/>
      <c r="S60" s="64"/>
      <c r="T60" s="122"/>
      <c r="U60" s="122"/>
      <c r="V60" s="2"/>
    </row>
    <row r="61" spans="2:22" ht="43.2" x14ac:dyDescent="0.3">
      <c r="B61" s="18"/>
      <c r="C61" s="92" t="s">
        <v>19</v>
      </c>
      <c r="D61" s="93" t="s">
        <v>99</v>
      </c>
      <c r="E61" s="94" t="s">
        <v>146</v>
      </c>
      <c r="F61" s="63" t="s">
        <v>79</v>
      </c>
      <c r="G61" s="95" t="s">
        <v>100</v>
      </c>
      <c r="H61" s="30">
        <v>1</v>
      </c>
      <c r="I61" s="31" t="s">
        <v>31</v>
      </c>
      <c r="J61" s="31">
        <v>1.1000000000000001</v>
      </c>
      <c r="K61" s="24" t="str">
        <f t="shared" si="4"/>
        <v>180 til 180</v>
      </c>
      <c r="L61" s="24" t="str">
        <f t="shared" si="5"/>
        <v>450 til 545</v>
      </c>
      <c r="M61" s="33">
        <f t="shared" si="6"/>
        <v>1.0643997594062967E-3</v>
      </c>
      <c r="N61" s="33" t="s">
        <v>31</v>
      </c>
      <c r="O61" s="32">
        <f t="shared" si="7"/>
        <v>9.9887155139241949E-4</v>
      </c>
      <c r="P61" s="69" t="s">
        <v>84</v>
      </c>
      <c r="Q61" s="2"/>
      <c r="R61" s="2"/>
      <c r="S61" s="64"/>
      <c r="T61" s="122"/>
      <c r="U61" s="122"/>
      <c r="V61" s="2"/>
    </row>
    <row r="62" spans="2:22" ht="28.8" x14ac:dyDescent="0.3">
      <c r="B62" s="18"/>
      <c r="C62" s="91"/>
      <c r="D62" s="93" t="s">
        <v>83</v>
      </c>
      <c r="E62" s="63" t="s">
        <v>145</v>
      </c>
      <c r="F62" s="63"/>
      <c r="G62" s="68">
        <v>20</v>
      </c>
      <c r="H62" s="30">
        <v>0.65</v>
      </c>
      <c r="I62" s="31" t="s">
        <v>31</v>
      </c>
      <c r="J62" s="31">
        <v>0.75</v>
      </c>
      <c r="K62" s="24" t="str">
        <f t="shared" si="4"/>
        <v>135 til 148</v>
      </c>
      <c r="L62" s="24" t="str">
        <f t="shared" si="5"/>
        <v>190 til 253</v>
      </c>
      <c r="M62" s="33">
        <f t="shared" si="6"/>
        <v>1.41849953125105E-3</v>
      </c>
      <c r="N62" s="33" t="s">
        <v>31</v>
      </c>
      <c r="O62" s="32">
        <f t="shared" si="7"/>
        <v>1.289428481215171E-3</v>
      </c>
      <c r="P62" s="69" t="s">
        <v>90</v>
      </c>
      <c r="Q62" s="2"/>
      <c r="R62" s="2"/>
      <c r="S62" s="64"/>
      <c r="T62" s="122"/>
      <c r="U62" s="122"/>
      <c r="V62" s="2"/>
    </row>
    <row r="63" spans="2:22" ht="28.8" x14ac:dyDescent="0.3">
      <c r="B63" s="2"/>
      <c r="C63" s="75" t="s">
        <v>24</v>
      </c>
      <c r="D63" s="109" t="s">
        <v>147</v>
      </c>
      <c r="E63" s="66" t="s">
        <v>107</v>
      </c>
      <c r="F63" s="9"/>
      <c r="G63" s="60"/>
      <c r="H63" s="8">
        <v>0.55000000000000004</v>
      </c>
      <c r="I63" s="29" t="s">
        <v>31</v>
      </c>
      <c r="J63" s="29">
        <v>1</v>
      </c>
      <c r="K63" s="10" t="str">
        <f t="shared" si="4"/>
        <v>122 til 180</v>
      </c>
      <c r="L63" s="10" t="str">
        <f t="shared" si="5"/>
        <v>136 til 450</v>
      </c>
      <c r="M63" s="34">
        <f t="shared" si="6"/>
        <v>1.5856097514614341E-3</v>
      </c>
      <c r="N63" s="34" t="s">
        <v>31</v>
      </c>
      <c r="O63" s="11">
        <f t="shared" si="7"/>
        <v>1.0643997594062967E-3</v>
      </c>
      <c r="P63" s="89"/>
      <c r="Q63" s="2"/>
      <c r="R63" s="2"/>
      <c r="S63" s="2"/>
      <c r="T63" s="122"/>
      <c r="U63" s="122"/>
      <c r="V63" s="2"/>
    </row>
    <row r="64" spans="2:22" x14ac:dyDescent="0.3">
      <c r="B64" s="2"/>
      <c r="C64" s="39"/>
      <c r="D64" s="79" t="s">
        <v>105</v>
      </c>
      <c r="E64" s="9" t="s">
        <v>88</v>
      </c>
      <c r="F64" s="9" t="s">
        <v>14</v>
      </c>
      <c r="G64" s="60" t="s">
        <v>77</v>
      </c>
      <c r="H64" s="29">
        <v>1</v>
      </c>
      <c r="I64" s="29" t="s">
        <v>31</v>
      </c>
      <c r="J64" s="29">
        <v>1.05</v>
      </c>
      <c r="K64" s="10" t="str">
        <f t="shared" si="4"/>
        <v>180 til 180</v>
      </c>
      <c r="L64" s="10" t="str">
        <f t="shared" si="5"/>
        <v>450 til 496</v>
      </c>
      <c r="M64" s="34">
        <f t="shared" si="6"/>
        <v>1.0643997594062967E-3</v>
      </c>
      <c r="N64" s="34" t="s">
        <v>31</v>
      </c>
      <c r="O64" s="11">
        <f t="shared" si="7"/>
        <v>1.0303352739573014E-3</v>
      </c>
      <c r="P64" s="89"/>
      <c r="Q64" s="2"/>
      <c r="R64" s="2"/>
      <c r="S64" s="2"/>
      <c r="T64" s="2"/>
      <c r="U64" s="2"/>
      <c r="V64" s="2"/>
    </row>
    <row r="65" spans="1:22" x14ac:dyDescent="0.3">
      <c r="B65" s="101"/>
      <c r="C65" s="71"/>
      <c r="D65" s="82" t="s">
        <v>106</v>
      </c>
      <c r="E65" s="72" t="s">
        <v>89</v>
      </c>
      <c r="F65" s="72" t="s">
        <v>22</v>
      </c>
      <c r="G65" s="73" t="s">
        <v>78</v>
      </c>
      <c r="H65" s="61">
        <v>0.92500000000000004</v>
      </c>
      <c r="I65" s="61" t="s">
        <v>31</v>
      </c>
      <c r="J65" s="61">
        <v>0.97499999999999998</v>
      </c>
      <c r="K65" s="16" t="str">
        <f t="shared" si="4"/>
        <v>170 til 177</v>
      </c>
      <c r="L65" s="16" t="str">
        <f t="shared" si="5"/>
        <v>385 til 428</v>
      </c>
      <c r="M65" s="62">
        <f t="shared" si="6"/>
        <v>1.1211841404643245E-3</v>
      </c>
      <c r="N65" s="62" t="s">
        <v>31</v>
      </c>
      <c r="O65" s="35">
        <f t="shared" si="7"/>
        <v>1.0825177443188681E-3</v>
      </c>
      <c r="P65" s="90"/>
      <c r="Q65" s="2"/>
      <c r="R65" s="2"/>
      <c r="S65" s="2"/>
      <c r="T65" s="2"/>
      <c r="U65" s="2"/>
      <c r="V65" s="2"/>
    </row>
    <row r="66" spans="1:22" ht="30" customHeight="1" x14ac:dyDescent="0.3">
      <c r="A66" s="40"/>
      <c r="B66" s="2"/>
      <c r="C66" s="75"/>
      <c r="D66" s="103"/>
      <c r="E66" s="65"/>
      <c r="F66" s="76"/>
      <c r="G66" s="9"/>
      <c r="H66" s="29"/>
      <c r="I66" s="29"/>
      <c r="J66" s="29"/>
      <c r="K66" s="10"/>
      <c r="L66" s="10"/>
      <c r="M66" s="34"/>
      <c r="N66" s="34"/>
      <c r="O66" s="34"/>
      <c r="P66" s="2"/>
      <c r="Q66" s="2"/>
      <c r="R66" s="2"/>
      <c r="S66" s="2"/>
      <c r="T66" s="2"/>
      <c r="U66" s="2"/>
      <c r="V66" s="2"/>
    </row>
    <row r="67" spans="1:22" x14ac:dyDescent="0.3">
      <c r="A67" s="40"/>
      <c r="B67" s="2"/>
      <c r="C67" s="37"/>
      <c r="D67" s="104"/>
      <c r="E67" s="3"/>
      <c r="F67" s="76"/>
      <c r="G67" s="3"/>
      <c r="H67" s="29"/>
      <c r="I67" s="29"/>
      <c r="J67" s="29"/>
      <c r="K67" s="10"/>
      <c r="L67" s="10"/>
      <c r="M67" s="34"/>
      <c r="N67" s="34"/>
      <c r="O67" s="34"/>
      <c r="P67" s="2"/>
      <c r="Q67" s="2"/>
      <c r="R67" s="2"/>
      <c r="S67" s="2"/>
      <c r="T67" s="2"/>
      <c r="U67" s="2"/>
      <c r="V67" s="2"/>
    </row>
    <row r="68" spans="1:22" x14ac:dyDescent="0.3">
      <c r="A68" s="40"/>
      <c r="B68" s="2"/>
      <c r="C68" s="37"/>
      <c r="D68" s="38"/>
      <c r="E68" s="3"/>
      <c r="F68" s="76"/>
      <c r="G68" s="3"/>
      <c r="H68" s="29"/>
      <c r="I68" s="29"/>
      <c r="J68" s="29"/>
      <c r="K68" s="10"/>
      <c r="L68" s="10"/>
      <c r="M68" s="34"/>
      <c r="N68" s="34"/>
      <c r="O68" s="34"/>
      <c r="P68" s="2"/>
      <c r="Q68" s="2"/>
      <c r="R68" s="2"/>
      <c r="S68" s="2"/>
      <c r="T68" s="2"/>
      <c r="U68" s="2"/>
      <c r="V68" s="2"/>
    </row>
    <row r="69" spans="1:22" ht="30" customHeight="1" x14ac:dyDescent="0.3">
      <c r="A69" s="40"/>
      <c r="B69" s="2"/>
      <c r="C69" s="75"/>
      <c r="D69" s="70"/>
      <c r="E69" s="66"/>
      <c r="F69" s="9"/>
      <c r="G69" s="66"/>
      <c r="H69" s="29"/>
      <c r="I69" s="29"/>
      <c r="J69" s="29"/>
      <c r="K69" s="10"/>
      <c r="L69" s="10"/>
      <c r="M69" s="34"/>
      <c r="N69" s="34"/>
      <c r="O69" s="34"/>
      <c r="P69" s="2"/>
      <c r="Q69" s="2"/>
      <c r="R69" s="2"/>
      <c r="S69" s="2"/>
      <c r="T69" s="2"/>
      <c r="U69" s="2"/>
      <c r="V69" s="2"/>
    </row>
    <row r="70" spans="1:22" x14ac:dyDescent="0.3">
      <c r="A70" s="40"/>
      <c r="B70" s="2"/>
      <c r="C70" s="37"/>
      <c r="D70" s="104"/>
      <c r="E70" s="3"/>
      <c r="F70" s="76"/>
      <c r="G70" s="3"/>
      <c r="H70" s="29"/>
      <c r="I70" s="29"/>
      <c r="J70" s="29"/>
      <c r="K70" s="10"/>
      <c r="L70" s="10"/>
      <c r="M70" s="34"/>
      <c r="N70" s="34"/>
      <c r="O70" s="34"/>
      <c r="P70" s="2"/>
      <c r="Q70" s="2"/>
      <c r="R70" s="2"/>
      <c r="S70" s="2"/>
      <c r="T70" s="2"/>
      <c r="U70" s="2"/>
      <c r="V70" s="2"/>
    </row>
    <row r="71" spans="1:22" ht="30" customHeight="1" x14ac:dyDescent="0.3">
      <c r="A71" s="40"/>
      <c r="B71" s="2"/>
      <c r="C71" s="75"/>
      <c r="D71" s="105"/>
      <c r="E71" s="81"/>
      <c r="F71" s="76"/>
      <c r="G71" s="76"/>
      <c r="H71" s="76"/>
      <c r="I71" s="76"/>
      <c r="J71" s="76"/>
      <c r="K71" s="76"/>
      <c r="L71" s="76"/>
      <c r="M71" s="76"/>
      <c r="N71" s="76"/>
      <c r="O71" s="76"/>
      <c r="P71" s="2"/>
      <c r="Q71" s="2"/>
      <c r="R71" s="2"/>
      <c r="S71" s="2"/>
      <c r="T71" s="2"/>
      <c r="U71" s="2"/>
      <c r="V71" s="2"/>
    </row>
    <row r="72" spans="1:22" x14ac:dyDescent="0.3">
      <c r="A72" s="40"/>
      <c r="B72" s="2"/>
      <c r="C72" s="2"/>
      <c r="D72" s="70"/>
      <c r="E72" s="9"/>
      <c r="F72" s="9"/>
      <c r="G72" s="66"/>
      <c r="H72" s="29"/>
      <c r="I72" s="29"/>
      <c r="J72" s="29"/>
      <c r="K72" s="10"/>
      <c r="L72" s="10"/>
      <c r="M72" s="34"/>
      <c r="N72" s="34"/>
      <c r="O72" s="34"/>
      <c r="P72" s="2"/>
      <c r="Q72" s="2"/>
      <c r="R72" s="2"/>
      <c r="S72" s="2"/>
      <c r="T72" s="2"/>
      <c r="U72" s="2"/>
      <c r="V72" s="2"/>
    </row>
    <row r="73" spans="1:22" x14ac:dyDescent="0.3">
      <c r="A73" s="40"/>
      <c r="B73" s="2"/>
      <c r="C73" s="2"/>
      <c r="D73" s="70"/>
      <c r="E73" s="9"/>
      <c r="F73" s="9"/>
      <c r="G73" s="9"/>
      <c r="H73" s="29"/>
      <c r="I73" s="29"/>
      <c r="J73" s="29"/>
      <c r="K73" s="10"/>
      <c r="L73" s="10"/>
      <c r="M73" s="34"/>
      <c r="N73" s="34"/>
      <c r="O73" s="34"/>
      <c r="P73" s="2"/>
      <c r="Q73" s="2"/>
      <c r="R73" s="2"/>
      <c r="S73" s="2"/>
      <c r="T73" s="2"/>
      <c r="U73" s="2"/>
      <c r="V73" s="2"/>
    </row>
    <row r="74" spans="1:22" x14ac:dyDescent="0.3">
      <c r="A74" s="40"/>
      <c r="B74" s="37"/>
      <c r="C74" s="37"/>
      <c r="D74" s="104"/>
      <c r="E74" s="3"/>
      <c r="F74" s="76"/>
      <c r="G74" s="3"/>
      <c r="H74" s="29"/>
      <c r="I74" s="29"/>
      <c r="J74" s="29"/>
      <c r="K74" s="10"/>
      <c r="L74" s="10"/>
      <c r="M74" s="34"/>
      <c r="N74" s="34"/>
      <c r="O74" s="34"/>
      <c r="P74" s="2"/>
      <c r="Q74" s="2"/>
      <c r="R74" s="2"/>
      <c r="S74" s="2"/>
      <c r="T74" s="2"/>
      <c r="U74" s="2"/>
      <c r="V74" s="2"/>
    </row>
    <row r="75" spans="1:22" ht="18" x14ac:dyDescent="0.35">
      <c r="A75" s="42"/>
      <c r="B75" s="2"/>
      <c r="C75" s="37"/>
      <c r="D75" s="104"/>
      <c r="E75" s="3"/>
      <c r="F75" s="76"/>
      <c r="G75" s="3"/>
      <c r="H75" s="29"/>
      <c r="I75" s="29"/>
      <c r="J75" s="29"/>
      <c r="K75" s="10"/>
      <c r="L75" s="10"/>
      <c r="M75" s="34"/>
      <c r="N75" s="34"/>
      <c r="O75" s="34"/>
      <c r="P75" s="2"/>
      <c r="Q75" s="2"/>
      <c r="R75" s="2"/>
      <c r="S75" s="2"/>
      <c r="T75" s="2"/>
      <c r="U75" s="2"/>
      <c r="V75" s="2"/>
    </row>
    <row r="76" spans="1:22" x14ac:dyDescent="0.3">
      <c r="A76" s="40"/>
      <c r="B76" s="2"/>
      <c r="C76" s="75"/>
      <c r="D76" s="103"/>
      <c r="E76" s="65"/>
      <c r="F76" s="76"/>
      <c r="G76" s="9"/>
      <c r="H76" s="29"/>
      <c r="I76" s="29"/>
      <c r="J76" s="29"/>
      <c r="K76" s="10"/>
      <c r="L76" s="10"/>
      <c r="M76" s="34"/>
      <c r="N76" s="34"/>
      <c r="O76" s="34"/>
      <c r="P76" s="102"/>
      <c r="Q76" s="2"/>
      <c r="R76" s="2"/>
      <c r="S76" s="2"/>
      <c r="T76" s="2"/>
      <c r="U76" s="2"/>
      <c r="V76" s="2"/>
    </row>
    <row r="77" spans="1:22" x14ac:dyDescent="0.3">
      <c r="A77" s="40"/>
      <c r="B77" s="2"/>
      <c r="C77" s="37"/>
      <c r="D77" s="104"/>
      <c r="E77" s="3"/>
      <c r="F77" s="76"/>
      <c r="G77" s="3"/>
      <c r="H77" s="29"/>
      <c r="I77" s="29"/>
      <c r="J77" s="29"/>
      <c r="K77" s="10"/>
      <c r="L77" s="10"/>
      <c r="M77" s="34"/>
      <c r="N77" s="34"/>
      <c r="O77" s="34"/>
      <c r="P77" s="2"/>
      <c r="Q77" s="2"/>
      <c r="R77" s="2"/>
      <c r="S77" s="2"/>
      <c r="T77" s="2"/>
      <c r="U77" s="2"/>
      <c r="V77" s="2"/>
    </row>
    <row r="78" spans="1:22" x14ac:dyDescent="0.3">
      <c r="A78" s="40"/>
      <c r="B78" s="2"/>
      <c r="C78" s="37"/>
      <c r="D78" s="38"/>
      <c r="E78" s="3"/>
      <c r="F78" s="76"/>
      <c r="G78" s="3"/>
      <c r="H78" s="29"/>
      <c r="I78" s="29"/>
      <c r="J78" s="29"/>
      <c r="K78" s="10"/>
      <c r="L78" s="10"/>
      <c r="M78" s="34"/>
      <c r="N78" s="34"/>
      <c r="O78" s="34"/>
      <c r="P78" s="2"/>
      <c r="Q78" s="2"/>
      <c r="R78" s="2"/>
      <c r="S78" s="2"/>
      <c r="T78" s="2"/>
      <c r="U78" s="2"/>
      <c r="V78" s="2"/>
    </row>
    <row r="79" spans="1:22" x14ac:dyDescent="0.3">
      <c r="A79" s="40"/>
      <c r="B79" s="2"/>
      <c r="C79" s="75"/>
      <c r="D79" s="70"/>
      <c r="E79" s="66"/>
      <c r="F79" s="9"/>
      <c r="G79" s="66"/>
      <c r="H79" s="29"/>
      <c r="I79" s="29"/>
      <c r="J79" s="29"/>
      <c r="K79" s="10"/>
      <c r="L79" s="10"/>
      <c r="M79" s="34"/>
      <c r="N79" s="34"/>
      <c r="O79" s="34"/>
      <c r="P79" s="102"/>
      <c r="Q79" s="2"/>
      <c r="R79" s="2"/>
    </row>
    <row r="80" spans="1:22" x14ac:dyDescent="0.3">
      <c r="A80" s="40"/>
      <c r="B80" s="2"/>
      <c r="C80" s="37"/>
      <c r="D80" s="104"/>
      <c r="E80" s="3"/>
      <c r="F80" s="76"/>
      <c r="G80" s="3"/>
      <c r="H80" s="29"/>
      <c r="I80" s="29"/>
      <c r="J80" s="29"/>
      <c r="K80" s="10"/>
      <c r="L80" s="10"/>
      <c r="M80" s="34"/>
      <c r="N80" s="34"/>
      <c r="O80" s="34"/>
      <c r="P80" s="102"/>
      <c r="Q80" s="2"/>
      <c r="R80" s="2"/>
    </row>
    <row r="81" spans="1:18" x14ac:dyDescent="0.3">
      <c r="A81" s="40"/>
      <c r="B81" s="2"/>
      <c r="C81" s="75"/>
      <c r="D81" s="105"/>
      <c r="E81" s="81"/>
      <c r="F81" s="76"/>
      <c r="G81" s="76"/>
      <c r="H81" s="76"/>
      <c r="I81" s="76"/>
      <c r="J81" s="76"/>
      <c r="K81" s="76"/>
      <c r="L81" s="76"/>
      <c r="M81" s="76"/>
      <c r="N81" s="76"/>
      <c r="O81" s="76"/>
      <c r="P81" s="2"/>
      <c r="Q81" s="2"/>
      <c r="R81" s="2"/>
    </row>
    <row r="82" spans="1:18" x14ac:dyDescent="0.3">
      <c r="A82" s="2"/>
      <c r="B82" s="2"/>
      <c r="C82" s="2"/>
      <c r="D82" s="70"/>
      <c r="E82" s="9"/>
      <c r="F82" s="9"/>
      <c r="G82" s="66"/>
      <c r="H82" s="29"/>
      <c r="I82" s="29"/>
      <c r="J82" s="29"/>
      <c r="K82" s="10"/>
      <c r="L82" s="10"/>
      <c r="M82" s="34"/>
      <c r="N82" s="34"/>
      <c r="O82" s="34"/>
      <c r="P82" s="2"/>
      <c r="Q82" s="2"/>
      <c r="R82" s="2"/>
    </row>
    <row r="83" spans="1:18" x14ac:dyDescent="0.3">
      <c r="A83" s="2"/>
      <c r="B83" s="2"/>
      <c r="C83" s="2"/>
      <c r="D83" s="70"/>
      <c r="E83" s="9"/>
      <c r="F83" s="9"/>
      <c r="G83" s="9"/>
      <c r="H83" s="29"/>
      <c r="I83" s="29"/>
      <c r="J83" s="29"/>
      <c r="K83" s="10"/>
      <c r="L83" s="10"/>
      <c r="M83" s="34"/>
      <c r="N83" s="34"/>
      <c r="O83" s="34"/>
      <c r="P83" s="102"/>
      <c r="Q83" s="2"/>
      <c r="R83" s="2"/>
    </row>
    <row r="84" spans="1:18" x14ac:dyDescent="0.3">
      <c r="A84" s="2"/>
      <c r="B84" s="37"/>
      <c r="C84" s="37"/>
      <c r="D84" s="104"/>
      <c r="E84" s="3"/>
      <c r="F84" s="76"/>
      <c r="G84" s="3"/>
      <c r="H84" s="29"/>
      <c r="I84" s="29"/>
      <c r="J84" s="29"/>
      <c r="K84" s="10"/>
      <c r="L84" s="10"/>
      <c r="M84" s="34"/>
      <c r="N84" s="34"/>
      <c r="O84" s="34"/>
      <c r="P84" s="2"/>
      <c r="Q84" s="2"/>
      <c r="R84" s="2"/>
    </row>
    <row r="85" spans="1:18" x14ac:dyDescent="0.3">
      <c r="A85" s="2"/>
      <c r="B85" s="2"/>
      <c r="C85" s="37"/>
      <c r="D85" s="104"/>
      <c r="E85" s="3"/>
      <c r="F85" s="76"/>
      <c r="G85" s="3"/>
      <c r="H85" s="29"/>
      <c r="I85" s="29"/>
      <c r="J85" s="29"/>
      <c r="K85" s="10"/>
      <c r="L85" s="10"/>
      <c r="M85" s="34"/>
      <c r="N85" s="34"/>
      <c r="O85" s="34"/>
      <c r="P85" s="102"/>
      <c r="Q85" s="2"/>
      <c r="R85" s="2"/>
    </row>
    <row r="86" spans="1:18" x14ac:dyDescent="0.3">
      <c r="A86" s="2"/>
      <c r="B86" s="2"/>
      <c r="C86" s="75"/>
      <c r="D86" s="103"/>
      <c r="E86" s="65"/>
      <c r="F86" s="76"/>
      <c r="G86" s="9"/>
      <c r="H86" s="29"/>
      <c r="I86" s="29"/>
      <c r="J86" s="29"/>
      <c r="K86" s="10"/>
      <c r="L86" s="10"/>
      <c r="M86" s="34"/>
      <c r="N86" s="34"/>
      <c r="O86" s="34"/>
      <c r="P86" s="2"/>
      <c r="Q86" s="2"/>
      <c r="R86" s="2"/>
    </row>
    <row r="87" spans="1:18" x14ac:dyDescent="0.3">
      <c r="A87" s="2"/>
      <c r="B87" s="2"/>
      <c r="C87" s="37"/>
      <c r="D87" s="104"/>
      <c r="E87" s="3"/>
      <c r="F87" s="76"/>
      <c r="G87" s="3"/>
      <c r="H87" s="29"/>
      <c r="I87" s="29"/>
      <c r="J87" s="29"/>
      <c r="K87" s="10"/>
      <c r="L87" s="10"/>
      <c r="M87" s="34"/>
      <c r="N87" s="34"/>
      <c r="O87" s="34"/>
      <c r="P87" s="2"/>
      <c r="Q87" s="2"/>
      <c r="R87" s="2"/>
    </row>
    <row r="88" spans="1:18" x14ac:dyDescent="0.3">
      <c r="A88" s="2"/>
      <c r="B88" s="2"/>
      <c r="C88" s="37"/>
      <c r="D88" s="38"/>
      <c r="E88" s="3"/>
      <c r="F88" s="76"/>
      <c r="G88" s="3"/>
      <c r="H88" s="29"/>
      <c r="I88" s="29"/>
      <c r="J88" s="29"/>
      <c r="K88" s="10"/>
      <c r="L88" s="10"/>
      <c r="M88" s="34"/>
      <c r="N88" s="34"/>
      <c r="O88" s="34"/>
      <c r="P88" s="2"/>
      <c r="Q88" s="2"/>
      <c r="R88" s="2"/>
    </row>
    <row r="89" spans="1:18" x14ac:dyDescent="0.3">
      <c r="A89" s="2"/>
      <c r="B89" s="2"/>
      <c r="C89" s="75"/>
      <c r="D89" s="70"/>
      <c r="E89" s="66"/>
      <c r="F89" s="9"/>
      <c r="G89" s="66"/>
      <c r="H89" s="29"/>
      <c r="I89" s="29"/>
      <c r="J89" s="29"/>
      <c r="K89" s="10"/>
      <c r="L89" s="10"/>
      <c r="M89" s="34"/>
      <c r="N89" s="34"/>
      <c r="O89" s="34"/>
      <c r="P89" s="102"/>
      <c r="Q89" s="2"/>
      <c r="R89" s="2"/>
    </row>
    <row r="90" spans="1:18" x14ac:dyDescent="0.3">
      <c r="A90" s="2"/>
      <c r="B90" s="2"/>
      <c r="C90" s="37"/>
      <c r="D90" s="104"/>
      <c r="E90" s="3"/>
      <c r="F90" s="76"/>
      <c r="G90" s="3"/>
      <c r="H90" s="29"/>
      <c r="I90" s="29"/>
      <c r="J90" s="29"/>
      <c r="K90" s="10"/>
      <c r="L90" s="10"/>
      <c r="M90" s="34"/>
      <c r="N90" s="34"/>
      <c r="O90" s="34"/>
      <c r="P90" s="102"/>
      <c r="Q90" s="2"/>
      <c r="R90" s="2"/>
    </row>
    <row r="91" spans="1:18" x14ac:dyDescent="0.3">
      <c r="A91" s="2"/>
      <c r="B91" s="2"/>
      <c r="C91" s="75"/>
      <c r="D91" s="105"/>
      <c r="E91" s="81"/>
      <c r="F91" s="76"/>
      <c r="G91" s="76"/>
      <c r="H91" s="76"/>
      <c r="I91" s="76"/>
      <c r="J91" s="76"/>
      <c r="K91" s="76"/>
      <c r="L91" s="76"/>
      <c r="M91" s="76"/>
      <c r="N91" s="76"/>
      <c r="O91" s="76"/>
      <c r="P91" s="2"/>
      <c r="Q91" s="2"/>
      <c r="R91" s="2"/>
    </row>
    <row r="92" spans="1:18" ht="30" customHeight="1" x14ac:dyDescent="0.3">
      <c r="A92" s="2"/>
      <c r="B92" s="2"/>
      <c r="C92" s="2"/>
      <c r="D92" s="70"/>
      <c r="E92" s="9"/>
      <c r="F92" s="9"/>
      <c r="G92" s="66"/>
      <c r="H92" s="29"/>
      <c r="I92" s="29"/>
      <c r="J92" s="29"/>
      <c r="K92" s="10"/>
      <c r="L92" s="10"/>
      <c r="M92" s="34"/>
      <c r="N92" s="34"/>
      <c r="O92" s="34"/>
      <c r="P92" s="2"/>
      <c r="Q92" s="2"/>
      <c r="R92" s="2"/>
    </row>
    <row r="93" spans="1:18" x14ac:dyDescent="0.3">
      <c r="A93" s="2"/>
      <c r="B93" s="2"/>
      <c r="C93" s="2"/>
      <c r="D93" s="70"/>
      <c r="E93" s="9"/>
      <c r="F93" s="9"/>
      <c r="G93" s="9"/>
      <c r="H93" s="29"/>
      <c r="I93" s="29"/>
      <c r="J93" s="29"/>
      <c r="K93" s="10"/>
      <c r="L93" s="10"/>
      <c r="M93" s="34"/>
      <c r="N93" s="34"/>
      <c r="O93" s="34"/>
      <c r="P93" s="102"/>
      <c r="Q93" s="2"/>
      <c r="R93" s="2"/>
    </row>
    <row r="94" spans="1:18" x14ac:dyDescent="0.3">
      <c r="A94" s="2"/>
      <c r="B94" s="37"/>
      <c r="C94" s="37"/>
      <c r="D94" s="104"/>
      <c r="E94" s="3"/>
      <c r="F94" s="76"/>
      <c r="G94" s="3"/>
      <c r="H94" s="29"/>
      <c r="I94" s="29"/>
      <c r="J94" s="29"/>
      <c r="K94" s="10"/>
      <c r="L94" s="10"/>
      <c r="M94" s="34"/>
      <c r="N94" s="34"/>
      <c r="O94" s="34"/>
      <c r="P94" s="2"/>
      <c r="Q94" s="2"/>
      <c r="R94" s="2"/>
    </row>
    <row r="95" spans="1:18" x14ac:dyDescent="0.3">
      <c r="A95" s="2"/>
      <c r="B95" s="2"/>
      <c r="C95" s="37"/>
      <c r="D95" s="104"/>
      <c r="E95" s="3"/>
      <c r="F95" s="76"/>
      <c r="G95" s="3"/>
      <c r="H95" s="29"/>
      <c r="I95" s="29"/>
      <c r="J95" s="29"/>
      <c r="K95" s="10"/>
      <c r="L95" s="10"/>
      <c r="M95" s="34"/>
      <c r="N95" s="34"/>
      <c r="O95" s="34"/>
      <c r="P95" s="102"/>
      <c r="Q95" s="2"/>
      <c r="R95" s="2"/>
    </row>
    <row r="96" spans="1:18" x14ac:dyDescent="0.3">
      <c r="A96" s="2"/>
      <c r="B96" s="2"/>
      <c r="C96" s="75"/>
      <c r="D96" s="103"/>
      <c r="E96" s="65"/>
      <c r="F96" s="97"/>
      <c r="G96" s="9"/>
      <c r="H96" s="29"/>
      <c r="I96" s="29"/>
      <c r="J96" s="29"/>
      <c r="K96" s="10"/>
      <c r="L96" s="10"/>
      <c r="M96" s="34"/>
      <c r="N96" s="34"/>
      <c r="O96" s="34"/>
      <c r="P96" s="2"/>
      <c r="Q96" s="2"/>
      <c r="R96" s="2"/>
    </row>
    <row r="97" spans="1:18" x14ac:dyDescent="0.3">
      <c r="A97" s="2"/>
      <c r="B97" s="2"/>
      <c r="C97" s="37"/>
      <c r="D97" s="104"/>
      <c r="E97" s="3"/>
      <c r="F97" s="76"/>
      <c r="G97" s="3"/>
      <c r="H97" s="29"/>
      <c r="I97" s="29"/>
      <c r="J97" s="29"/>
      <c r="K97" s="10"/>
      <c r="L97" s="10"/>
      <c r="M97" s="34"/>
      <c r="N97" s="34"/>
      <c r="O97" s="34"/>
      <c r="P97" s="2"/>
      <c r="Q97" s="2"/>
      <c r="R97" s="2"/>
    </row>
    <row r="98" spans="1:18" x14ac:dyDescent="0.3">
      <c r="A98" s="2"/>
      <c r="B98" s="2"/>
      <c r="C98" s="37"/>
      <c r="D98" s="38"/>
      <c r="E98" s="3"/>
      <c r="F98" s="76"/>
      <c r="G98" s="3"/>
      <c r="H98" s="29"/>
      <c r="I98" s="29"/>
      <c r="J98" s="29"/>
      <c r="K98" s="10"/>
      <c r="L98" s="10"/>
      <c r="M98" s="34"/>
      <c r="N98" s="34"/>
      <c r="O98" s="34"/>
      <c r="P98" s="2"/>
      <c r="Q98" s="2"/>
    </row>
    <row r="99" spans="1:18" x14ac:dyDescent="0.3">
      <c r="A99" s="2"/>
      <c r="B99" s="2"/>
      <c r="C99" s="75"/>
      <c r="D99" s="70"/>
      <c r="E99" s="66"/>
      <c r="F99" s="9"/>
      <c r="G99" s="66"/>
      <c r="H99" s="29"/>
      <c r="I99" s="29"/>
      <c r="J99" s="29"/>
      <c r="K99" s="10"/>
      <c r="L99" s="10"/>
      <c r="M99" s="34"/>
      <c r="N99" s="34"/>
      <c r="O99" s="34"/>
      <c r="P99" s="102"/>
      <c r="Q99" s="2"/>
    </row>
    <row r="100" spans="1:18" x14ac:dyDescent="0.3">
      <c r="A100" s="2"/>
      <c r="B100" s="2"/>
      <c r="C100" s="37"/>
      <c r="D100" s="104"/>
      <c r="E100" s="3"/>
      <c r="F100" s="76"/>
      <c r="G100" s="3"/>
      <c r="H100" s="29"/>
      <c r="I100" s="29"/>
      <c r="J100" s="29"/>
      <c r="K100" s="10"/>
      <c r="L100" s="10"/>
      <c r="M100" s="34"/>
      <c r="N100" s="34"/>
      <c r="O100" s="34"/>
      <c r="P100" s="2"/>
      <c r="Q100" s="2"/>
    </row>
    <row r="101" spans="1:18" x14ac:dyDescent="0.3">
      <c r="A101" s="2"/>
      <c r="B101" s="2"/>
      <c r="C101" s="75"/>
      <c r="D101" s="105"/>
      <c r="E101" s="81"/>
      <c r="F101" s="76"/>
      <c r="G101" s="76"/>
      <c r="H101" s="76"/>
      <c r="I101" s="76"/>
      <c r="J101" s="76"/>
      <c r="K101" s="76"/>
      <c r="L101" s="76"/>
      <c r="M101" s="76"/>
      <c r="N101" s="76"/>
      <c r="O101" s="76"/>
      <c r="P101" s="2"/>
      <c r="Q101" s="2"/>
    </row>
    <row r="102" spans="1:18" ht="30" customHeight="1" x14ac:dyDescent="0.3">
      <c r="A102" s="2"/>
      <c r="B102" s="2"/>
      <c r="C102" s="2"/>
      <c r="D102" s="70"/>
      <c r="E102" s="9"/>
      <c r="F102" s="9"/>
      <c r="G102" s="66"/>
      <c r="H102" s="29"/>
      <c r="I102" s="29"/>
      <c r="J102" s="29"/>
      <c r="K102" s="10"/>
      <c r="L102" s="10"/>
      <c r="M102" s="34"/>
      <c r="N102" s="34"/>
      <c r="O102" s="34"/>
      <c r="P102" s="2"/>
      <c r="Q102" s="2"/>
    </row>
    <row r="103" spans="1:18" x14ac:dyDescent="0.3">
      <c r="A103" s="2"/>
      <c r="B103" s="2"/>
      <c r="C103" s="2"/>
      <c r="D103" s="70"/>
      <c r="E103" s="9"/>
      <c r="F103" s="9"/>
      <c r="G103" s="9"/>
      <c r="H103" s="29"/>
      <c r="I103" s="29"/>
      <c r="J103" s="29"/>
      <c r="K103" s="10"/>
      <c r="L103" s="10"/>
      <c r="M103" s="34"/>
      <c r="N103" s="34"/>
      <c r="O103" s="34"/>
      <c r="P103" s="102"/>
      <c r="Q103" s="2"/>
    </row>
    <row r="104" spans="1:18" x14ac:dyDescent="0.3">
      <c r="A104" s="2"/>
      <c r="B104" s="37"/>
      <c r="C104" s="37"/>
      <c r="D104" s="104"/>
      <c r="E104" s="3"/>
      <c r="F104" s="76"/>
      <c r="G104" s="3"/>
      <c r="H104" s="29"/>
      <c r="I104" s="29"/>
      <c r="J104" s="29"/>
      <c r="K104" s="10"/>
      <c r="L104" s="10"/>
      <c r="M104" s="34"/>
      <c r="N104" s="34"/>
      <c r="O104" s="34"/>
      <c r="P104" s="2"/>
      <c r="Q104" s="2"/>
    </row>
    <row r="105" spans="1:18" x14ac:dyDescent="0.3">
      <c r="A105" s="2"/>
      <c r="B105" s="2"/>
      <c r="C105" s="37"/>
      <c r="D105" s="104"/>
      <c r="E105" s="3"/>
      <c r="F105" s="76"/>
      <c r="G105" s="3"/>
      <c r="H105" s="29"/>
      <c r="I105" s="29"/>
      <c r="J105" s="29"/>
      <c r="K105" s="10"/>
      <c r="L105" s="10"/>
      <c r="M105" s="34"/>
      <c r="N105" s="34"/>
      <c r="O105" s="34"/>
      <c r="P105" s="102"/>
      <c r="Q105" s="2"/>
    </row>
    <row r="106" spans="1:18" x14ac:dyDescent="0.3">
      <c r="A106" s="2"/>
      <c r="B106" s="2"/>
      <c r="C106" s="75"/>
      <c r="D106" s="103"/>
      <c r="E106" s="65"/>
      <c r="F106" s="97"/>
      <c r="G106" s="9"/>
      <c r="H106" s="29"/>
      <c r="I106" s="29"/>
      <c r="J106" s="29"/>
      <c r="K106" s="10"/>
      <c r="L106" s="10"/>
      <c r="M106" s="34"/>
      <c r="N106" s="34"/>
      <c r="O106" s="34"/>
      <c r="P106" s="2"/>
      <c r="Q106" s="2"/>
    </row>
    <row r="107" spans="1:18" x14ac:dyDescent="0.3">
      <c r="A107" s="2"/>
      <c r="B107" s="2"/>
      <c r="C107" s="37"/>
      <c r="D107" s="104"/>
      <c r="E107" s="3"/>
      <c r="F107" s="76"/>
      <c r="G107" s="3"/>
      <c r="H107" s="29"/>
      <c r="I107" s="29"/>
      <c r="J107" s="29"/>
      <c r="K107" s="10"/>
      <c r="L107" s="10"/>
      <c r="M107" s="34"/>
      <c r="N107" s="34"/>
      <c r="O107" s="34"/>
      <c r="P107" s="2"/>
      <c r="Q107" s="2"/>
    </row>
    <row r="108" spans="1:18" x14ac:dyDescent="0.3">
      <c r="A108" s="2"/>
      <c r="B108" s="2"/>
      <c r="C108" s="37"/>
      <c r="D108" s="38"/>
      <c r="E108" s="3"/>
      <c r="F108" s="76"/>
      <c r="G108" s="3"/>
      <c r="H108" s="29"/>
      <c r="I108" s="29"/>
      <c r="J108" s="29"/>
      <c r="K108" s="10"/>
      <c r="L108" s="10"/>
      <c r="M108" s="34"/>
      <c r="N108" s="34"/>
      <c r="O108" s="34"/>
      <c r="P108" s="2"/>
      <c r="Q108" s="2"/>
    </row>
    <row r="109" spans="1:18" x14ac:dyDescent="0.3">
      <c r="A109" s="2"/>
      <c r="B109" s="2"/>
      <c r="C109" s="75"/>
      <c r="D109" s="70"/>
      <c r="E109" s="66"/>
      <c r="F109" s="9"/>
      <c r="G109" s="66"/>
      <c r="H109" s="29"/>
      <c r="I109" s="29"/>
      <c r="J109" s="29"/>
      <c r="K109" s="10"/>
      <c r="L109" s="10"/>
      <c r="M109" s="34"/>
      <c r="N109" s="34"/>
      <c r="O109" s="34"/>
      <c r="P109" s="102"/>
      <c r="Q109" s="2"/>
    </row>
    <row r="110" spans="1:18" x14ac:dyDescent="0.3">
      <c r="A110" s="2"/>
      <c r="B110" s="2"/>
      <c r="C110" s="37"/>
      <c r="D110" s="104"/>
      <c r="E110" s="3"/>
      <c r="F110" s="76"/>
      <c r="G110" s="3"/>
      <c r="H110" s="29"/>
      <c r="I110" s="29"/>
      <c r="J110" s="29"/>
      <c r="K110" s="10"/>
      <c r="L110" s="10"/>
      <c r="M110" s="34"/>
      <c r="N110" s="34"/>
      <c r="O110" s="34"/>
      <c r="P110" s="102"/>
      <c r="Q110" s="2"/>
    </row>
    <row r="111" spans="1:18" x14ac:dyDescent="0.3">
      <c r="A111" s="2"/>
      <c r="B111" s="2"/>
      <c r="C111" s="75"/>
      <c r="D111" s="105"/>
      <c r="E111" s="81"/>
      <c r="F111" s="76"/>
      <c r="G111" s="76"/>
      <c r="H111" s="76"/>
      <c r="I111" s="76"/>
      <c r="J111" s="76"/>
      <c r="K111" s="76"/>
      <c r="L111" s="76"/>
      <c r="M111" s="76"/>
      <c r="N111" s="76"/>
      <c r="O111" s="76"/>
      <c r="P111" s="2"/>
      <c r="Q111" s="2"/>
    </row>
    <row r="112" spans="1:18" x14ac:dyDescent="0.3">
      <c r="A112" s="2"/>
      <c r="B112" s="2"/>
      <c r="C112" s="2"/>
      <c r="D112" s="70"/>
      <c r="E112" s="9"/>
      <c r="F112" s="9"/>
      <c r="G112" s="66"/>
      <c r="H112" s="29"/>
      <c r="I112" s="29"/>
      <c r="J112" s="29"/>
      <c r="K112" s="10"/>
      <c r="L112" s="10"/>
      <c r="M112" s="34"/>
      <c r="N112" s="34"/>
      <c r="O112" s="34"/>
      <c r="P112" s="2"/>
      <c r="Q112" s="2"/>
    </row>
    <row r="113" spans="1:17" x14ac:dyDescent="0.3">
      <c r="A113" s="2"/>
      <c r="B113" s="2"/>
      <c r="C113" s="2"/>
      <c r="D113" s="70"/>
      <c r="E113" s="9"/>
      <c r="F113" s="9"/>
      <c r="G113" s="9"/>
      <c r="H113" s="29"/>
      <c r="I113" s="29"/>
      <c r="J113" s="29"/>
      <c r="K113" s="10"/>
      <c r="L113" s="10"/>
      <c r="M113" s="34"/>
      <c r="N113" s="34"/>
      <c r="O113" s="34"/>
      <c r="P113" s="102"/>
      <c r="Q113" s="2"/>
    </row>
    <row r="114" spans="1:17" x14ac:dyDescent="0.3">
      <c r="A114" s="2"/>
      <c r="B114" s="37"/>
      <c r="C114" s="37"/>
      <c r="D114" s="104"/>
      <c r="E114" s="3"/>
      <c r="F114" s="76"/>
      <c r="G114" s="3"/>
      <c r="H114" s="29"/>
      <c r="I114" s="29"/>
      <c r="J114" s="29"/>
      <c r="K114" s="10"/>
      <c r="L114" s="10"/>
      <c r="M114" s="34"/>
      <c r="N114" s="34"/>
      <c r="O114" s="34"/>
      <c r="P114" s="2"/>
      <c r="Q114" s="2"/>
    </row>
    <row r="115" spans="1:17" x14ac:dyDescent="0.3">
      <c r="A115" s="2"/>
      <c r="B115" s="2"/>
      <c r="C115" s="37"/>
      <c r="D115" s="104"/>
      <c r="E115" s="3"/>
      <c r="F115" s="76"/>
      <c r="G115" s="3"/>
      <c r="H115" s="29"/>
      <c r="I115" s="29"/>
      <c r="J115" s="29"/>
      <c r="K115" s="10"/>
      <c r="L115" s="10"/>
      <c r="M115" s="34"/>
      <c r="N115" s="34"/>
      <c r="O115" s="34"/>
      <c r="P115" s="2"/>
      <c r="Q115" s="2"/>
    </row>
    <row r="116" spans="1:17" x14ac:dyDescent="0.3">
      <c r="A116" s="2"/>
      <c r="B116" s="2"/>
      <c r="C116" s="75"/>
      <c r="D116" s="103"/>
      <c r="E116" s="65"/>
      <c r="F116" s="97"/>
      <c r="G116" s="9"/>
      <c r="H116" s="29"/>
      <c r="I116" s="29"/>
      <c r="J116" s="29"/>
      <c r="K116" s="10"/>
      <c r="L116" s="10"/>
      <c r="M116" s="34"/>
      <c r="N116" s="34"/>
      <c r="O116" s="34"/>
      <c r="P116" s="2"/>
      <c r="Q116" s="2"/>
    </row>
    <row r="117" spans="1:17" x14ac:dyDescent="0.3">
      <c r="A117" s="2"/>
      <c r="B117" s="2"/>
      <c r="C117" s="37"/>
      <c r="D117" s="104"/>
      <c r="E117" s="3"/>
      <c r="F117" s="76"/>
      <c r="G117" s="3"/>
      <c r="H117" s="29"/>
      <c r="I117" s="29"/>
      <c r="J117" s="29"/>
      <c r="K117" s="10"/>
      <c r="L117" s="10"/>
      <c r="M117" s="34"/>
      <c r="N117" s="34"/>
      <c r="O117" s="34"/>
      <c r="P117" s="2"/>
      <c r="Q117" s="2"/>
    </row>
    <row r="118" spans="1:17" x14ac:dyDescent="0.3">
      <c r="A118" s="2"/>
      <c r="B118" s="2"/>
      <c r="C118" s="37"/>
      <c r="D118" s="38"/>
      <c r="E118" s="3"/>
      <c r="F118" s="76"/>
      <c r="G118" s="3"/>
      <c r="H118" s="29"/>
      <c r="I118" s="29"/>
      <c r="J118" s="29"/>
      <c r="K118" s="10"/>
      <c r="L118" s="10"/>
      <c r="M118" s="34"/>
      <c r="N118" s="34"/>
      <c r="O118" s="34"/>
      <c r="P118" s="2"/>
      <c r="Q118" s="2"/>
    </row>
    <row r="119" spans="1:17" x14ac:dyDescent="0.3">
      <c r="A119" s="2"/>
      <c r="B119" s="2"/>
      <c r="C119" s="75"/>
      <c r="D119" s="70"/>
      <c r="E119" s="66"/>
      <c r="F119" s="9"/>
      <c r="G119" s="66"/>
      <c r="H119" s="29"/>
      <c r="I119" s="29"/>
      <c r="J119" s="29"/>
      <c r="K119" s="10"/>
      <c r="L119" s="10"/>
      <c r="M119" s="34"/>
      <c r="N119" s="34"/>
      <c r="O119" s="34"/>
      <c r="P119" s="102"/>
      <c r="Q119" s="2"/>
    </row>
    <row r="120" spans="1:17" x14ac:dyDescent="0.3">
      <c r="A120" s="2"/>
      <c r="B120" s="2"/>
      <c r="C120" s="37"/>
      <c r="D120" s="104"/>
      <c r="E120" s="3"/>
      <c r="F120" s="76"/>
      <c r="G120" s="3"/>
      <c r="H120" s="29"/>
      <c r="I120" s="29"/>
      <c r="J120" s="29"/>
      <c r="K120" s="10"/>
      <c r="L120" s="10"/>
      <c r="M120" s="34"/>
      <c r="N120" s="34"/>
      <c r="O120" s="34"/>
      <c r="P120" s="102"/>
      <c r="Q120" s="2"/>
    </row>
    <row r="121" spans="1:17" x14ac:dyDescent="0.3">
      <c r="A121" s="2"/>
      <c r="B121" s="2"/>
      <c r="C121" s="75"/>
      <c r="D121" s="105"/>
      <c r="E121" s="81"/>
      <c r="F121" s="76"/>
      <c r="G121" s="76"/>
      <c r="H121" s="76"/>
      <c r="I121" s="76"/>
      <c r="J121" s="76"/>
      <c r="K121" s="76"/>
      <c r="L121" s="76"/>
      <c r="M121" s="76"/>
      <c r="N121" s="76"/>
      <c r="O121" s="76"/>
      <c r="P121" s="2"/>
      <c r="Q121" s="2"/>
    </row>
    <row r="122" spans="1:17" x14ac:dyDescent="0.3">
      <c r="A122" s="2"/>
      <c r="B122" s="2"/>
      <c r="C122" s="2"/>
      <c r="D122" s="70"/>
      <c r="E122" s="9"/>
      <c r="F122" s="9"/>
      <c r="G122" s="66"/>
      <c r="H122" s="29"/>
      <c r="I122" s="29"/>
      <c r="J122" s="29"/>
      <c r="K122" s="10"/>
      <c r="L122" s="10"/>
      <c r="M122" s="34"/>
      <c r="N122" s="34"/>
      <c r="O122" s="34"/>
      <c r="P122" s="2"/>
      <c r="Q122" s="2"/>
    </row>
    <row r="123" spans="1:17" x14ac:dyDescent="0.3">
      <c r="A123" s="2"/>
      <c r="B123" s="2"/>
      <c r="C123" s="2"/>
      <c r="D123" s="70"/>
      <c r="E123" s="9"/>
      <c r="F123" s="9"/>
      <c r="G123" s="9"/>
      <c r="H123" s="29"/>
      <c r="I123" s="29"/>
      <c r="J123" s="29"/>
      <c r="K123" s="10"/>
      <c r="L123" s="10"/>
      <c r="M123" s="34"/>
      <c r="N123" s="34"/>
      <c r="O123" s="34"/>
      <c r="P123" s="102"/>
      <c r="Q123" s="2"/>
    </row>
    <row r="124" spans="1:17" x14ac:dyDescent="0.3">
      <c r="A124" s="2"/>
      <c r="B124" s="37"/>
      <c r="C124" s="37"/>
      <c r="D124" s="104"/>
      <c r="E124" s="3"/>
      <c r="F124" s="9"/>
      <c r="G124" s="3"/>
      <c r="H124" s="29"/>
      <c r="I124" s="29"/>
      <c r="J124" s="29"/>
      <c r="K124" s="10"/>
      <c r="L124" s="10"/>
      <c r="M124" s="34"/>
      <c r="N124" s="34"/>
      <c r="O124" s="34"/>
      <c r="P124" s="2"/>
      <c r="Q124" s="2"/>
    </row>
    <row r="125" spans="1:17" x14ac:dyDescent="0.3">
      <c r="A125" s="2"/>
      <c r="B125" s="2"/>
      <c r="C125" s="37"/>
      <c r="D125" s="104"/>
      <c r="E125" s="3"/>
      <c r="F125" s="9"/>
      <c r="G125" s="3"/>
      <c r="H125" s="29"/>
      <c r="I125" s="29"/>
      <c r="J125" s="29"/>
      <c r="K125" s="10"/>
      <c r="L125" s="10"/>
      <c r="M125" s="34"/>
      <c r="N125" s="34"/>
      <c r="O125" s="34"/>
      <c r="P125" s="102"/>
      <c r="Q125" s="2"/>
    </row>
    <row r="126" spans="1:17" x14ac:dyDescent="0.3">
      <c r="A126" s="2"/>
      <c r="B126" s="2"/>
      <c r="C126" s="75"/>
      <c r="D126" s="103"/>
      <c r="E126" s="65"/>
      <c r="F126" s="100"/>
      <c r="G126" s="9"/>
      <c r="H126" s="29"/>
      <c r="I126" s="29"/>
      <c r="J126" s="29"/>
      <c r="K126" s="10"/>
      <c r="L126" s="10"/>
      <c r="M126" s="34"/>
      <c r="N126" s="34"/>
      <c r="O126" s="34"/>
      <c r="P126" s="2"/>
      <c r="Q126" s="2"/>
    </row>
    <row r="127" spans="1:17" x14ac:dyDescent="0.3">
      <c r="A127" s="2"/>
      <c r="B127" s="2"/>
      <c r="C127" s="37"/>
      <c r="D127" s="104"/>
      <c r="E127" s="3"/>
      <c r="F127" s="9"/>
      <c r="G127" s="3"/>
      <c r="H127" s="29"/>
      <c r="I127" s="29"/>
      <c r="J127" s="29"/>
      <c r="K127" s="10"/>
      <c r="L127" s="10"/>
      <c r="M127" s="34"/>
      <c r="N127" s="34"/>
      <c r="O127" s="34"/>
      <c r="P127" s="2"/>
      <c r="Q127" s="2"/>
    </row>
    <row r="128" spans="1:17" x14ac:dyDescent="0.3">
      <c r="A128" s="2"/>
      <c r="B128" s="2"/>
      <c r="C128" s="37"/>
      <c r="D128" s="38"/>
      <c r="E128" s="3"/>
      <c r="F128" s="9"/>
      <c r="G128" s="3"/>
      <c r="H128" s="29"/>
      <c r="I128" s="29"/>
      <c r="J128" s="29"/>
      <c r="K128" s="10"/>
      <c r="L128" s="10"/>
      <c r="M128" s="34"/>
      <c r="N128" s="34"/>
      <c r="O128" s="34"/>
      <c r="P128" s="2"/>
      <c r="Q128" s="2"/>
    </row>
    <row r="129" spans="1:17" x14ac:dyDescent="0.3">
      <c r="A129" s="2"/>
      <c r="B129" s="2"/>
      <c r="C129" s="75"/>
      <c r="D129" s="70"/>
      <c r="E129" s="66"/>
      <c r="F129" s="9"/>
      <c r="G129" s="66"/>
      <c r="H129" s="29"/>
      <c r="I129" s="29"/>
      <c r="J129" s="29"/>
      <c r="K129" s="10"/>
      <c r="L129" s="10"/>
      <c r="M129" s="34"/>
      <c r="N129" s="34"/>
      <c r="O129" s="34"/>
      <c r="P129" s="102"/>
      <c r="Q129" s="2"/>
    </row>
    <row r="130" spans="1:17" x14ac:dyDescent="0.3">
      <c r="A130" s="2"/>
      <c r="B130" s="2"/>
      <c r="C130" s="37"/>
      <c r="D130" s="104"/>
      <c r="E130" s="3"/>
      <c r="F130" s="9"/>
      <c r="G130" s="3"/>
      <c r="H130" s="29"/>
      <c r="I130" s="29"/>
      <c r="J130" s="29"/>
      <c r="K130" s="10"/>
      <c r="L130" s="10"/>
      <c r="M130" s="34"/>
      <c r="N130" s="34"/>
      <c r="O130" s="34"/>
      <c r="P130" s="102"/>
      <c r="Q130" s="2"/>
    </row>
    <row r="131" spans="1:17" x14ac:dyDescent="0.3">
      <c r="A131" s="2"/>
      <c r="B131" s="2"/>
      <c r="C131" s="75"/>
      <c r="D131" s="105"/>
      <c r="E131" s="81"/>
      <c r="F131" s="9"/>
      <c r="G131" s="76"/>
      <c r="H131" s="76"/>
      <c r="I131" s="76"/>
      <c r="J131" s="76"/>
      <c r="K131" s="76"/>
      <c r="L131" s="76"/>
      <c r="M131" s="76"/>
      <c r="N131" s="76"/>
      <c r="O131" s="76"/>
      <c r="P131" s="2"/>
      <c r="Q131" s="2"/>
    </row>
    <row r="132" spans="1:17" x14ac:dyDescent="0.3">
      <c r="A132" s="2"/>
      <c r="B132" s="2"/>
      <c r="C132" s="38"/>
      <c r="D132" s="98"/>
      <c r="E132" s="9"/>
      <c r="F132" s="9"/>
      <c r="G132" s="9"/>
      <c r="H132" s="29"/>
      <c r="I132" s="29"/>
      <c r="J132" s="29"/>
      <c r="K132" s="10"/>
      <c r="L132" s="10"/>
      <c r="M132" s="34"/>
      <c r="N132" s="34"/>
      <c r="O132" s="34"/>
      <c r="P132" s="2"/>
      <c r="Q132" s="2"/>
    </row>
    <row r="133" spans="1:17" x14ac:dyDescent="0.3">
      <c r="A133" s="2"/>
      <c r="B133" s="2"/>
      <c r="C133" s="38"/>
      <c r="D133" s="98"/>
      <c r="E133" s="9"/>
      <c r="F133" s="9"/>
      <c r="G133" s="9"/>
      <c r="H133" s="29"/>
      <c r="I133" s="29"/>
      <c r="J133" s="29"/>
      <c r="K133" s="10"/>
      <c r="L133" s="10"/>
      <c r="M133" s="34"/>
      <c r="N133" s="34"/>
      <c r="O133" s="34"/>
      <c r="P133" s="2"/>
      <c r="Q133" s="2"/>
    </row>
    <row r="134" spans="1:17" x14ac:dyDescent="0.3">
      <c r="A134" s="2"/>
      <c r="B134" s="2"/>
      <c r="C134" s="2"/>
      <c r="D134" s="2"/>
      <c r="E134" s="2"/>
      <c r="F134" s="76"/>
      <c r="G134" s="2"/>
      <c r="H134" s="2"/>
      <c r="I134" s="2"/>
      <c r="J134" s="2"/>
      <c r="K134" s="2"/>
      <c r="L134" s="2"/>
      <c r="M134" s="2"/>
      <c r="N134" s="2"/>
      <c r="O134" s="2"/>
      <c r="P134" s="2"/>
      <c r="Q134" s="2"/>
    </row>
  </sheetData>
  <mergeCells count="13">
    <mergeCell ref="S56:S57"/>
    <mergeCell ref="U56:U63"/>
    <mergeCell ref="R56:R57"/>
    <mergeCell ref="T56:T63"/>
    <mergeCell ref="R6:R7"/>
    <mergeCell ref="S6:S7"/>
    <mergeCell ref="T6:T11"/>
    <mergeCell ref="U6:U11"/>
    <mergeCell ref="D3:G3"/>
    <mergeCell ref="D4:G4"/>
    <mergeCell ref="H4:O4"/>
    <mergeCell ref="H5:J5"/>
    <mergeCell ref="M5:O5"/>
  </mergeCells>
  <phoneticPr fontId="12" type="noConversion"/>
  <pageMargins left="0.7" right="0.7" top="0.75" bottom="0.75" header="0.3" footer="0.3"/>
  <pageSetup paperSize="9"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0AA9EB39C98D74AA249C92ED1CDBE51" ma:contentTypeVersion="13" ma:contentTypeDescription="Opret et nyt dokument." ma:contentTypeScope="" ma:versionID="c9e16672cc7445a597bcc2990b63d11c">
  <xsd:schema xmlns:xsd="http://www.w3.org/2001/XMLSchema" xmlns:xs="http://www.w3.org/2001/XMLSchema" xmlns:p="http://schemas.microsoft.com/office/2006/metadata/properties" xmlns:ns3="19e50bb4-0c1d-411f-9cf2-5ba2432b7c08" xmlns:ns4="0785913c-27ef-4905-9111-852e403b67f6" targetNamespace="http://schemas.microsoft.com/office/2006/metadata/properties" ma:root="true" ma:fieldsID="d3c88555c679efe700714664dac02cab" ns3:_="" ns4:_="">
    <xsd:import namespace="19e50bb4-0c1d-411f-9cf2-5ba2432b7c08"/>
    <xsd:import namespace="0785913c-27ef-4905-9111-852e403b67f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e50bb4-0c1d-411f-9cf2-5ba2432b7c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785913c-27ef-4905-9111-852e403b67f6" elementFormDefault="qualified">
    <xsd:import namespace="http://schemas.microsoft.com/office/2006/documentManagement/types"/>
    <xsd:import namespace="http://schemas.microsoft.com/office/infopath/2007/PartnerControls"/>
    <xsd:element name="SharedWithUsers" ma:index="16"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lt med detaljer" ma:internalName="SharedWithDetails" ma:readOnly="true">
      <xsd:simpleType>
        <xsd:restriction base="dms:Note">
          <xsd:maxLength value="255"/>
        </xsd:restriction>
      </xsd:simpleType>
    </xsd:element>
    <xsd:element name="SharingHintHash" ma:index="18" nillable="true" ma:displayName="Hashværdi for deling"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A86B76D-8A83-49A3-81A3-D58E327FBF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e50bb4-0c1d-411f-9cf2-5ba2432b7c08"/>
    <ds:schemaRef ds:uri="0785913c-27ef-4905-9111-852e403b67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C1FE89A-BE5F-4C3A-87C3-807483AFEAC0}">
  <ds:schemaRefs>
    <ds:schemaRef ds:uri="http://schemas.microsoft.com/sharepoint/v3/contenttype/forms"/>
  </ds:schemaRefs>
</ds:datastoreItem>
</file>

<file path=customXml/itemProps3.xml><?xml version="1.0" encoding="utf-8"?>
<ds:datastoreItem xmlns:ds="http://schemas.openxmlformats.org/officeDocument/2006/customXml" ds:itemID="{534918A4-3AC0-472E-8861-09E6ADFDACFA}">
  <ds:schemaRefs>
    <ds:schemaRef ds:uri="19e50bb4-0c1d-411f-9cf2-5ba2432b7c08"/>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purl.org/dc/elements/1.1/"/>
    <ds:schemaRef ds:uri="http://schemas.microsoft.com/office/2006/metadata/properties"/>
    <ds:schemaRef ds:uri="0785913c-27ef-4905-9111-852e403b67f6"/>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LÆS</vt:lpstr>
      <vt:lpstr>Opvarmningsprotokol</vt:lpstr>
      <vt:lpstr>Program 6x pr. uge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Ole Søgaard</dc:creator>
  <cp:lastModifiedBy>Ole Søgaard</cp:lastModifiedBy>
  <dcterms:created xsi:type="dcterms:W3CDTF">2020-01-14T07:39:24Z</dcterms:created>
  <dcterms:modified xsi:type="dcterms:W3CDTF">2020-06-08T11:35:59Z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0x01010050AA9EB39C98D74AA249C92ED1CDBE51</vt:lpwstr>
  </property>
</Properties>
</file>