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ifacad-my.sharepoint.com/personal/ole_roning_dk/Documents/MasterCamp/"/>
    </mc:Choice>
  </mc:AlternateContent>
  <xr:revisionPtr revIDLastSave="28" documentId="8_{B78712A1-73E5-4855-A98D-3855637E1025}" xr6:coauthVersionLast="44" xr6:coauthVersionMax="44" xr10:uidLastSave="{B879BA87-9B43-4535-B11A-0058B4E7B3C3}"/>
  <bookViews>
    <workbookView xWindow="28680" yWindow="-120" windowWidth="29040" windowHeight="15840" activeTab="1" xr2:uid="{687D6D6C-3C92-4E80-B1B0-51D3CF5D6711}"/>
  </bookViews>
  <sheets>
    <sheet name="LÆS" sheetId="3" r:id="rId1"/>
    <sheet name="Program 3x pr. uge" sheetId="1" r:id="rId2"/>
    <sheet name="Opvarmningsprotokol"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 i="1" l="1"/>
  <c r="O10" i="1"/>
  <c r="M10" i="1"/>
  <c r="L10" i="1"/>
  <c r="O9" i="1"/>
  <c r="M9" i="1"/>
  <c r="L9" i="1"/>
  <c r="O8" i="1"/>
  <c r="M8" i="1"/>
  <c r="L8" i="1"/>
  <c r="O35" i="1"/>
  <c r="M35" i="1"/>
  <c r="L35" i="1"/>
  <c r="O34" i="1"/>
  <c r="M34" i="1"/>
  <c r="L34" i="1"/>
  <c r="K34" i="1"/>
  <c r="O33" i="1"/>
  <c r="M33" i="1"/>
  <c r="L33" i="1"/>
  <c r="O32" i="1"/>
  <c r="M32" i="1"/>
  <c r="L32" i="1"/>
  <c r="O31" i="1"/>
  <c r="M31" i="1"/>
  <c r="L31" i="1"/>
  <c r="O30" i="1"/>
  <c r="M30" i="1"/>
  <c r="L30" i="1"/>
  <c r="O29" i="1"/>
  <c r="M29" i="1"/>
  <c r="L29" i="1"/>
  <c r="O28" i="1"/>
  <c r="M28" i="1"/>
  <c r="L28" i="1"/>
  <c r="O27" i="1"/>
  <c r="M27" i="1"/>
  <c r="L27" i="1"/>
  <c r="O26" i="1"/>
  <c r="M26" i="1"/>
  <c r="L26" i="1"/>
  <c r="O25" i="1"/>
  <c r="M25" i="1"/>
  <c r="L25" i="1"/>
  <c r="O24" i="1"/>
  <c r="M24" i="1"/>
  <c r="L24" i="1"/>
  <c r="O23" i="1"/>
  <c r="M23" i="1"/>
  <c r="L23" i="1"/>
  <c r="O22" i="1"/>
  <c r="M22" i="1"/>
  <c r="L22" i="1"/>
  <c r="O21" i="1"/>
  <c r="M21" i="1"/>
  <c r="L21" i="1"/>
  <c r="O20" i="1"/>
  <c r="M20" i="1"/>
  <c r="L20" i="1"/>
  <c r="O19" i="1"/>
  <c r="M19" i="1"/>
  <c r="L19" i="1"/>
  <c r="O18" i="1"/>
  <c r="M18" i="1"/>
  <c r="L18" i="1"/>
  <c r="O17" i="1"/>
  <c r="M17" i="1"/>
  <c r="L17" i="1"/>
  <c r="O16" i="1"/>
  <c r="M16" i="1"/>
  <c r="L16" i="1"/>
  <c r="O15" i="1"/>
  <c r="M15" i="1"/>
  <c r="L15" i="1"/>
  <c r="O14" i="1"/>
  <c r="M14" i="1"/>
  <c r="L14" i="1"/>
  <c r="O13" i="1"/>
  <c r="M13" i="1"/>
  <c r="L13" i="1"/>
  <c r="O12" i="1"/>
  <c r="M12" i="1"/>
  <c r="L12" i="1"/>
  <c r="O11" i="1"/>
  <c r="M11" i="1"/>
  <c r="L11" i="1"/>
  <c r="O7" i="1"/>
  <c r="M7" i="1"/>
  <c r="L7" i="1"/>
  <c r="O6" i="1"/>
  <c r="M6" i="1"/>
  <c r="L6" i="1"/>
  <c r="K6" i="1" l="1"/>
  <c r="K10" i="1" l="1"/>
  <c r="K8" i="1"/>
  <c r="K9" i="1"/>
  <c r="K15" i="1"/>
  <c r="K19" i="1"/>
  <c r="K14" i="1"/>
  <c r="K11" i="1"/>
  <c r="K7" i="1"/>
  <c r="K31" i="1"/>
  <c r="K26" i="1"/>
  <c r="K13" i="1"/>
  <c r="K35" i="1"/>
  <c r="K33" i="1"/>
  <c r="K32" i="1"/>
  <c r="K30" i="1"/>
  <c r="K28" i="1"/>
  <c r="K27" i="1"/>
  <c r="K25" i="1"/>
  <c r="K23" i="1"/>
  <c r="K22" i="1"/>
  <c r="K20" i="1"/>
  <c r="K18" i="1"/>
  <c r="K17" i="1"/>
  <c r="K12" i="1"/>
  <c r="K29" i="1"/>
  <c r="K24" i="1"/>
  <c r="K21" i="1"/>
  <c r="K16" i="1"/>
</calcChain>
</file>

<file path=xl/sharedStrings.xml><?xml version="1.0" encoding="utf-8"?>
<sst xmlns="http://schemas.openxmlformats.org/spreadsheetml/2006/main" count="253" uniqueCount="113">
  <si>
    <t>til</t>
  </si>
  <si>
    <t>D</t>
  </si>
  <si>
    <t>32+</t>
  </si>
  <si>
    <t>Pas 3</t>
  </si>
  <si>
    <t>Pas 2</t>
  </si>
  <si>
    <t>B</t>
  </si>
  <si>
    <t>Pas 1</t>
  </si>
  <si>
    <t>30+</t>
  </si>
  <si>
    <t>Udregner sig selv når PULSmaks og EFFEKTmaks er udfyld.</t>
  </si>
  <si>
    <t>Mål ved at ligge stille i 10 min. Brug et pulsur eller tæl selv antal pulsslag på et minut.</t>
  </si>
  <si>
    <t>Mål den ved trappetest</t>
  </si>
  <si>
    <t>Beskrivelse</t>
  </si>
  <si>
    <t>tid/500m (min,sek,0)</t>
  </si>
  <si>
    <t>Watt (J/s)</t>
  </si>
  <si>
    <t>Puls (slag/min)</t>
  </si>
  <si>
    <t>% af pulsreserve</t>
  </si>
  <si>
    <t>Tempi (tag/min)</t>
  </si>
  <si>
    <t>Pause</t>
  </si>
  <si>
    <t>Intervaller (antal x (tid el. distance))</t>
  </si>
  <si>
    <t>Type</t>
  </si>
  <si>
    <t>Pulsreserve</t>
  </si>
  <si>
    <t>Hvilepuls</t>
  </si>
  <si>
    <r>
      <t>EFFEKT</t>
    </r>
    <r>
      <rPr>
        <b/>
        <vertAlign val="subscript"/>
        <sz val="11"/>
        <color theme="1"/>
        <rFont val="Calibri"/>
        <family val="2"/>
        <scheme val="minor"/>
      </rPr>
      <t>maks</t>
    </r>
  </si>
  <si>
    <r>
      <t>PULS</t>
    </r>
    <r>
      <rPr>
        <b/>
        <vertAlign val="subscript"/>
        <sz val="11"/>
        <color theme="1"/>
        <rFont val="Calibri"/>
        <family val="2"/>
        <scheme val="minor"/>
      </rPr>
      <t>maks</t>
    </r>
  </si>
  <si>
    <t>Intensitet</t>
  </si>
  <si>
    <t>Program</t>
  </si>
  <si>
    <t>TEST - Maksimal indsats!</t>
  </si>
  <si>
    <t>START HER</t>
  </si>
  <si>
    <t>Opvarmningsprotokol</t>
  </si>
  <si>
    <t>Se også vores videoforklaring</t>
  </si>
  <si>
    <t>Denne opvarmningsprotokol kan du køre forud for alle de træningspas der er beskrevet i dit program. Protokollen forevises i videomaterialet tilhørende MastersCamp</t>
  </si>
  <si>
    <t>https://youtu.be/piK8_nJSUI4</t>
  </si>
  <si>
    <t>Tid:</t>
  </si>
  <si>
    <t>Hvad:</t>
  </si>
  <si>
    <t>Hvordan:</t>
  </si>
  <si>
    <t>0 - 1 min</t>
  </si>
  <si>
    <t>Roning kun med arme</t>
  </si>
  <si>
    <t>Sid i afviklingen, altså let tilbagelænet og med strakte ben. Træk håndtaget kraftfuldt ind til brystet, og før med det samme armene roligt frem.</t>
  </si>
  <si>
    <t>1 - 2 min</t>
  </si>
  <si>
    <t>Roning med arme og ryg</t>
  </si>
  <si>
    <t>Fra afviklingen fører du armene roligt frem og bugger derefter i hoften, så du nu både trækker med arme og ryg. Benene skal være helt strakte, og du skal fører håndtaget roligt frem.</t>
  </si>
  <si>
    <t>2 - 3 min</t>
  </si>
  <si>
    <t>Fuld tag i tempo 18</t>
  </si>
  <si>
    <t>Mens du fører håndtaget roligt frem, bukker du nu i hoften og så benene og kører helt frem til et fuldt tag. Hold et godt tryk på benene, men kør langsomt frem, så du holder tempoet helt nede i 18.</t>
  </si>
  <si>
    <t>3 - 4 min</t>
  </si>
  <si>
    <t>Tempo 22</t>
  </si>
  <si>
    <t>Ligesom ovenstående, men kør lidt hurtigere frem, så du nu roer i tempo 22</t>
  </si>
  <si>
    <t>4 - 5 min</t>
  </si>
  <si>
    <t>Tempo 26</t>
  </si>
  <si>
    <t>Ligesom ovenstående, men kør lidt hurtigere frem, så du nu roer i tempo 26</t>
  </si>
  <si>
    <t>5 - 6 min</t>
  </si>
  <si>
    <t>Roligt tempo med mindre tryk</t>
  </si>
  <si>
    <t>Let trykket en anelse og find et tempo du slapper af i.</t>
  </si>
  <si>
    <t>6 - 7 min</t>
  </si>
  <si>
    <t>10 tag i tempo 28 efterfulgt af alm. roning i tempo 22</t>
  </si>
  <si>
    <t>Med godt tryk på benene laver du 10 kraftige tag i tempo 28 og finder bagefter ned i et roligt tempo</t>
  </si>
  <si>
    <t>7 - 8 min</t>
  </si>
  <si>
    <t>10 tag i tempo 30 efterfulgt af alm. roning i tempo 22</t>
  </si>
  <si>
    <t>Med godt tryk på benene laver du 10 kraftige tag i tempo 30 og finder bagefter ned i et roligt tempo</t>
  </si>
  <si>
    <t>8 - 9 min</t>
  </si>
  <si>
    <t>10 tag i tempo 32 efterfulgt af alm. roning i tempo 22</t>
  </si>
  <si>
    <t>Med godt tryk på benene laver du 10 kraftige tag i tempo 32 og finder bagefter ned i et roligt tempo</t>
  </si>
  <si>
    <t>9 - 10 min</t>
  </si>
  <si>
    <t>10 tag i tempo 34 efterfulgt af alm. roning i tempo 22</t>
  </si>
  <si>
    <t>Med godt tryk på benene laver du 10 kraftige tag i tempo 34 og finder bagefter ned i et roligt tempo</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</si>
  <si>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</si>
  <si>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</si>
  <si>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TESTNING</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</si>
  <si>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</si>
  <si>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</si>
  <si>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INTENSITET</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</si>
  <si>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</si>
  <si>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vores video om hvordan programmet bruges her:</t>
  </si>
  <si>
    <t>https://youtu.be/TLg9F25KEv4</t>
  </si>
  <si>
    <t>3 min</t>
  </si>
  <si>
    <t>18, 20, 22</t>
  </si>
  <si>
    <t>Hold tempoet nede, og arbejd med at få så meget glid i båden mellem tagene som muligt</t>
  </si>
  <si>
    <t>5 min</t>
  </si>
  <si>
    <t>1 x 1000m maks!</t>
  </si>
  <si>
    <t>4 x 1000 m kontrolleret kap.</t>
  </si>
  <si>
    <t>Uge 24</t>
  </si>
  <si>
    <t>6 x 3 min</t>
  </si>
  <si>
    <t>1,5 min</t>
  </si>
  <si>
    <t>4 x 3000m</t>
  </si>
  <si>
    <t>18, 18, 20, 24</t>
  </si>
  <si>
    <t>Pas 7</t>
  </si>
  <si>
    <t>Del 1) - Opvarmning</t>
  </si>
  <si>
    <t>Mindst 4000m med opvarmningstag</t>
  </si>
  <si>
    <t>Del 2) A/B</t>
  </si>
  <si>
    <t>1500m, 1000m, 500m</t>
  </si>
  <si>
    <t>Bane, Bane +2, Max</t>
  </si>
  <si>
    <t>Del 3) B</t>
  </si>
  <si>
    <t>4000m teknik</t>
  </si>
  <si>
    <t>Uge 25</t>
  </si>
  <si>
    <t>7 x 3 min</t>
  </si>
  <si>
    <t>3 x 4000m</t>
  </si>
  <si>
    <t>1500m, 1000m, 2 x 500m</t>
  </si>
  <si>
    <t>3-5 min</t>
  </si>
  <si>
    <t>Bane, bane+2, max, max</t>
  </si>
  <si>
    <t>Uge 26</t>
  </si>
  <si>
    <t>8 x 3 min</t>
  </si>
  <si>
    <t>5 x 3000m</t>
  </si>
  <si>
    <t>18, 18, 20, 22, 24</t>
  </si>
  <si>
    <t>Uge 27</t>
  </si>
  <si>
    <t>6 x 2500m</t>
  </si>
  <si>
    <t>1-2min</t>
  </si>
  <si>
    <t>18, 18, 20, 20, 22, 24</t>
  </si>
  <si>
    <t>1500m, 1000m, 1000m</t>
  </si>
  <si>
    <t>Bane, bane +2, bane +2</t>
  </si>
  <si>
    <t>Uge 28</t>
  </si>
  <si>
    <t>Uge 29</t>
  </si>
  <si>
    <t>2 x 3000m</t>
  </si>
  <si>
    <t>18, 18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</si>
</sst>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i/>
      <sz val="11"/>
      <color theme="1"/>
      <name val="Calibri"/>
      <family val="2"/>
      <scheme val="minor"/>
    </font>
    <font>
      <b/>
      <vertAlign val="subscript"/>
      <sz val="11"/>
      <color theme="1"/>
      <name val="Calibri"/>
      <family val="2"/>
      <scheme val="minor"/>
    </font>
    <font>
      <b/>
      <sz val="16"/>
      <color theme="1"/>
      <name val="Calibri"/>
      <family val="2"/>
      <scheme val="minor"/>
    </font>
    <font>
      <u/>
      <sz val="11"/>
      <color theme="10"/>
      <name val="Calibri"/>
      <family val="2"/>
      <scheme val="minor"/>
    </font>
    <font>
      <b/>
      <sz val="18"/>
      <color theme="1"/>
      <name val="Calibri"/>
      <family val="2"/>
      <scheme val="minor"/>
    </font>
    <font>
      <sz val="14"/>
      <color theme="1"/>
      <name val="Calibri"/>
      <family val="2"/>
      <scheme val="minor"/>
    </font>
    <font>
      <u/>
      <sz val="14"/>
      <color theme="10"/>
      <name val="Calibri"/>
      <family val="2"/>
      <scheme val="minor"/>
    </font>
    <font>
      <vertAlign val="subscrip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0EEE9"/>
        <bgColor indexed="64"/>
      </patternFill>
    </fill>
    <fill>
      <patternFill patternType="solid">
        <fgColor rgb="FFE7A436"/>
        <bgColor indexed="64"/>
      </patternFill>
    </fill>
    <fill>
      <patternFill patternType="solid">
        <fgColor rgb="FF14BE98"/>
        <bgColor indexed="64"/>
      </patternFill>
    </fill>
    <fill>
      <patternFill patternType="solid">
        <fgColor theme="2"/>
        <bgColor indexed="64"/>
      </patternFill>
    </fill>
  </fills>
  <borders count="2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02">
    <xf numFmtId="0" fontId="0" fillId="0" borderId="0" xfId="0"/>
    <xf numFmtId="0" fontId="0" fillId="2" borderId="0" xfId="0" applyFill="1"/>
    <xf numFmtId="0" fontId="0" fillId="2" borderId="0" xfId="0" applyFill="1" applyAlignment="1">
      <alignment horizontal="center" vertical="center"/>
    </xf>
    <xf numFmtId="0" fontId="1" fillId="2" borderId="0" xfId="0" applyFont="1" applyFill="1"/>
    <xf numFmtId="0" fontId="2" fillId="2" borderId="0" xfId="0" applyFont="1" applyFill="1"/>
    <xf numFmtId="1" fontId="0" fillId="2" borderId="0" xfId="0" applyNumberFormat="1" applyFill="1" applyAlignment="1">
      <alignment horizontal="center" vertical="top"/>
    </xf>
    <xf numFmtId="0" fontId="1" fillId="2" borderId="0" xfId="0" applyFont="1" applyFill="1" applyAlignment="1">
      <alignment horizontal="center"/>
    </xf>
    <xf numFmtId="47" fontId="0" fillId="2" borderId="0" xfId="0" applyNumberFormat="1" applyFill="1" applyAlignment="1">
      <alignment horizontal="center" vertical="top"/>
    </xf>
    <xf numFmtId="0" fontId="0" fillId="3" borderId="1" xfId="0" applyFill="1" applyBorder="1"/>
    <xf numFmtId="0" fontId="0" fillId="3" borderId="1" xfId="0" applyFill="1" applyBorder="1" applyAlignment="1">
      <alignment horizontal="center" vertical="center"/>
    </xf>
    <xf numFmtId="0" fontId="0" fillId="3" borderId="0" xfId="0" applyFill="1"/>
    <xf numFmtId="47" fontId="0" fillId="2" borderId="4" xfId="0" applyNumberFormat="1" applyFill="1" applyBorder="1" applyAlignment="1">
      <alignment horizontal="center" vertical="top"/>
    </xf>
    <xf numFmtId="164" fontId="0" fillId="2" borderId="0" xfId="0" applyNumberFormat="1" applyFill="1" applyAlignment="1">
      <alignment horizontal="center" vertical="top"/>
    </xf>
    <xf numFmtId="164" fontId="0" fillId="2" borderId="5" xfId="0" applyNumberFormat="1" applyFill="1" applyBorder="1" applyAlignment="1">
      <alignment horizontal="center" vertical="top"/>
    </xf>
    <xf numFmtId="0" fontId="0" fillId="2" borderId="0" xfId="0" applyFill="1" applyAlignment="1">
      <alignment horizontal="center" vertical="top"/>
    </xf>
    <xf numFmtId="0" fontId="0" fillId="2" borderId="0" xfId="0" applyFill="1" applyAlignment="1">
      <alignment horizontal="center" vertical="top" wrapText="1"/>
    </xf>
    <xf numFmtId="47" fontId="0" fillId="2" borderId="2" xfId="0" applyNumberFormat="1" applyFill="1" applyBorder="1" applyAlignment="1">
      <alignment horizontal="center" vertical="top"/>
    </xf>
    <xf numFmtId="47" fontId="0" fillId="2" borderId="1" xfId="0" applyNumberFormat="1" applyFill="1" applyBorder="1" applyAlignment="1">
      <alignment horizontal="center" vertical="top"/>
    </xf>
    <xf numFmtId="1" fontId="0" fillId="2" borderId="1" xfId="0" applyNumberFormat="1" applyFill="1" applyBorder="1" applyAlignment="1">
      <alignment horizontal="center" vertical="top"/>
    </xf>
    <xf numFmtId="164" fontId="0" fillId="2" borderId="1" xfId="0" applyNumberFormat="1" applyFill="1" applyBorder="1" applyAlignment="1">
      <alignment horizontal="center" vertical="top"/>
    </xf>
    <xf numFmtId="0" fontId="0" fillId="2" borderId="1" xfId="0" applyFill="1" applyBorder="1" applyAlignment="1">
      <alignment horizontal="center" vertical="top"/>
    </xf>
    <xf numFmtId="0" fontId="0" fillId="2" borderId="0" xfId="0" applyFill="1" applyAlignment="1">
      <alignment vertical="top" wrapText="1"/>
    </xf>
    <xf numFmtId="0" fontId="0" fillId="2" borderId="1" xfId="0" applyFill="1" applyBorder="1"/>
    <xf numFmtId="0" fontId="0" fillId="2" borderId="0" xfId="0" applyFill="1" applyAlignment="1">
      <alignment wrapText="1"/>
    </xf>
    <xf numFmtId="0" fontId="0" fillId="2" borderId="0" xfId="0" applyFill="1" applyAlignment="1">
      <alignment horizontal="left" vertical="top" wrapText="1"/>
    </xf>
    <xf numFmtId="0" fontId="1" fillId="4" borderId="11" xfId="0" applyFont="1" applyFill="1" applyBorder="1" applyAlignment="1">
      <alignment horizontal="center" vertical="center" wrapText="1"/>
    </xf>
    <xf numFmtId="0" fontId="1" fillId="4" borderId="11" xfId="0" applyFont="1" applyFill="1" applyBorder="1" applyAlignment="1">
      <alignment horizontal="center" vertical="center"/>
    </xf>
    <xf numFmtId="0" fontId="3" fillId="3" borderId="1" xfId="0" applyFont="1" applyFill="1" applyBorder="1"/>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xf numFmtId="0" fontId="0" fillId="3" borderId="4"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1" fillId="2" borderId="16" xfId="0" applyFont="1" applyFill="1" applyBorder="1"/>
    <xf numFmtId="0" fontId="6" fillId="5" borderId="17" xfId="0" applyFont="1" applyFill="1" applyBorder="1" applyAlignment="1">
      <alignment horizontal="center" vertical="center" wrapText="1"/>
    </xf>
    <xf numFmtId="0" fontId="8" fillId="2" borderId="0" xfId="0" applyFont="1" applyFill="1"/>
    <xf numFmtId="0" fontId="10" fillId="0" borderId="0" xfId="1" applyFont="1" applyAlignment="1">
      <alignment vertical="top"/>
    </xf>
    <xf numFmtId="0" fontId="0" fillId="6" borderId="17" xfId="0" applyFill="1" applyBorder="1" applyAlignment="1">
      <alignment vertical="top"/>
    </xf>
    <xf numFmtId="0" fontId="0" fillId="6" borderId="13" xfId="0" applyFill="1" applyBorder="1" applyAlignment="1">
      <alignment vertical="top"/>
    </xf>
    <xf numFmtId="0" fontId="0" fillId="6" borderId="19" xfId="0" applyFill="1" applyBorder="1" applyAlignment="1">
      <alignment wrapText="1"/>
    </xf>
    <xf numFmtId="0" fontId="0" fillId="2" borderId="17" xfId="0" applyFill="1" applyBorder="1" applyAlignment="1">
      <alignment vertical="top"/>
    </xf>
    <xf numFmtId="0" fontId="0" fillId="2" borderId="13" xfId="0" applyFill="1" applyBorder="1" applyAlignment="1">
      <alignment vertical="top"/>
    </xf>
    <xf numFmtId="0" fontId="0" fillId="2" borderId="19" xfId="0" applyFill="1" applyBorder="1" applyAlignment="1">
      <alignment horizontal="left" vertical="top" wrapText="1"/>
    </xf>
    <xf numFmtId="0" fontId="0" fillId="6" borderId="19" xfId="0" applyFill="1" applyBorder="1" applyAlignment="1">
      <alignment vertical="top" wrapText="1"/>
    </xf>
    <xf numFmtId="0" fontId="0" fillId="2" borderId="19" xfId="0" applyFill="1" applyBorder="1" applyAlignment="1">
      <alignment vertical="top" wrapText="1"/>
    </xf>
    <xf numFmtId="0" fontId="6" fillId="2" borderId="0" xfId="0" applyFont="1" applyFill="1"/>
    <xf numFmtId="0" fontId="0" fillId="2" borderId="0" xfId="0" applyFill="1" applyAlignment="1">
      <alignment horizontal="left" wrapText="1"/>
    </xf>
    <xf numFmtId="0" fontId="7" fillId="0" borderId="0" xfId="1"/>
    <xf numFmtId="0" fontId="1" fillId="2" borderId="4" xfId="0" applyFont="1" applyFill="1" applyBorder="1" applyAlignment="1">
      <alignment horizontal="left" vertical="top"/>
    </xf>
    <xf numFmtId="0" fontId="0" fillId="2" borderId="4" xfId="0" applyFill="1" applyBorder="1" applyAlignment="1">
      <alignment horizontal="center" vertical="top"/>
    </xf>
    <xf numFmtId="0" fontId="1" fillId="2" borderId="2" xfId="0" applyFont="1" applyFill="1" applyBorder="1" applyAlignment="1">
      <alignment horizontal="left" vertical="top"/>
    </xf>
    <xf numFmtId="0" fontId="0" fillId="2" borderId="2" xfId="0" applyFill="1" applyBorder="1" applyAlignment="1">
      <alignment horizontal="center" vertical="top"/>
    </xf>
    <xf numFmtId="0" fontId="0" fillId="2" borderId="5" xfId="0" applyFill="1" applyBorder="1" applyAlignment="1">
      <alignment horizontal="center" vertical="top"/>
    </xf>
    <xf numFmtId="0" fontId="0" fillId="2" borderId="10" xfId="0" applyFill="1" applyBorder="1" applyAlignment="1">
      <alignment horizontal="center" vertical="top"/>
    </xf>
    <xf numFmtId="0" fontId="0" fillId="2" borderId="20" xfId="0" applyFill="1" applyBorder="1" applyAlignment="1">
      <alignment horizontal="center" vertical="top"/>
    </xf>
    <xf numFmtId="164" fontId="0" fillId="2" borderId="10" xfId="0" applyNumberFormat="1" applyFill="1" applyBorder="1" applyAlignment="1">
      <alignment horizontal="center" vertical="top"/>
    </xf>
    <xf numFmtId="1" fontId="0" fillId="2" borderId="10" xfId="0" applyNumberFormat="1" applyFill="1" applyBorder="1" applyAlignment="1">
      <alignment horizontal="center" vertical="top"/>
    </xf>
    <xf numFmtId="47" fontId="0" fillId="2" borderId="10" xfId="0" applyNumberFormat="1" applyFill="1" applyBorder="1" applyAlignment="1">
      <alignment horizontal="center" vertical="top"/>
    </xf>
    <xf numFmtId="47" fontId="0" fillId="2" borderId="20" xfId="0" applyNumberFormat="1" applyFill="1" applyBorder="1" applyAlignment="1">
      <alignment horizontal="center" vertical="top"/>
    </xf>
    <xf numFmtId="0" fontId="0" fillId="2" borderId="3" xfId="0" applyFill="1" applyBorder="1" applyAlignment="1">
      <alignment horizontal="center" vertical="top"/>
    </xf>
    <xf numFmtId="0" fontId="1" fillId="2" borderId="0" xfId="0" applyFont="1" applyFill="1" applyAlignment="1">
      <alignment horizontal="center" vertical="center"/>
    </xf>
    <xf numFmtId="0" fontId="0" fillId="2" borderId="8" xfId="0" applyFill="1" applyBorder="1" applyAlignment="1">
      <alignment horizontal="center" wrapText="1"/>
    </xf>
    <xf numFmtId="0" fontId="0" fillId="2" borderId="6" xfId="0" applyFill="1" applyBorder="1" applyAlignment="1">
      <alignment horizontal="center" wrapText="1"/>
    </xf>
    <xf numFmtId="0" fontId="0" fillId="2" borderId="9" xfId="0" applyFill="1" applyBorder="1" applyAlignment="1">
      <alignment horizontal="center" wrapText="1"/>
    </xf>
    <xf numFmtId="0" fontId="0" fillId="2" borderId="3" xfId="0" applyFill="1" applyBorder="1" applyAlignment="1">
      <alignment horizontal="center" wrapText="1"/>
    </xf>
    <xf numFmtId="0" fontId="1" fillId="2" borderId="14" xfId="0" applyFont="1" applyFill="1" applyBorder="1" applyAlignment="1">
      <alignment horizontal="center" wrapText="1"/>
    </xf>
    <xf numFmtId="0" fontId="1" fillId="2" borderId="13" xfId="0" applyFont="1" applyFill="1" applyBorder="1" applyAlignment="1">
      <alignment horizontal="center" wrapText="1"/>
    </xf>
    <xf numFmtId="0" fontId="1" fillId="2" borderId="15" xfId="0" applyFont="1" applyFill="1" applyBorder="1" applyAlignment="1">
      <alignment horizontal="center" wrapText="1"/>
    </xf>
    <xf numFmtId="0" fontId="6" fillId="3" borderId="0" xfId="0" applyFont="1" applyFill="1" applyAlignment="1">
      <alignment horizontal="center"/>
    </xf>
    <xf numFmtId="0" fontId="6" fillId="3" borderId="5" xfId="0" applyFont="1" applyFill="1" applyBorder="1" applyAlignment="1">
      <alignment horizontal="center"/>
    </xf>
    <xf numFmtId="0" fontId="6" fillId="3" borderId="4" xfId="0" applyFont="1" applyFill="1" applyBorder="1" applyAlignment="1">
      <alignment horizontal="center"/>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2" borderId="8" xfId="0" applyFill="1" applyBorder="1" applyAlignment="1">
      <alignment horizontal="center" vertical="top" wrapText="1"/>
    </xf>
    <xf numFmtId="0" fontId="0" fillId="2" borderId="7" xfId="0" applyFill="1" applyBorder="1" applyAlignment="1">
      <alignment horizontal="center" vertical="top" wrapText="1"/>
    </xf>
    <xf numFmtId="0" fontId="0" fillId="2" borderId="6" xfId="0" applyFill="1" applyBorder="1" applyAlignment="1">
      <alignment horizontal="center" vertical="top" wrapText="1"/>
    </xf>
    <xf numFmtId="0" fontId="9" fillId="2" borderId="18" xfId="0" applyFont="1" applyFill="1" applyBorder="1" applyAlignment="1">
      <alignment horizontal="left" wrapText="1"/>
    </xf>
    <xf numFmtId="0" fontId="9" fillId="2" borderId="0" xfId="0" applyFont="1" applyFill="1" applyAlignment="1">
      <alignment horizontal="left" wrapText="1"/>
    </xf>
    <xf numFmtId="0" fontId="1" fillId="2" borderId="10" xfId="0" applyFont="1" applyFill="1" applyBorder="1"/>
    <xf numFmtId="0" fontId="0" fillId="2" borderId="9" xfId="0" applyFill="1" applyBorder="1" applyAlignment="1">
      <alignment horizontal="center" vertical="top"/>
    </xf>
    <xf numFmtId="164" fontId="0" fillId="2" borderId="9" xfId="0" applyNumberFormat="1" applyFill="1" applyBorder="1" applyAlignment="1">
      <alignment horizontal="center" vertical="top"/>
    </xf>
    <xf numFmtId="0" fontId="1" fillId="3" borderId="0" xfId="0" applyFont="1" applyFill="1"/>
    <xf numFmtId="0" fontId="0" fillId="3" borderId="5" xfId="0" applyFill="1" applyBorder="1" applyAlignment="1">
      <alignment horizontal="center" vertical="top"/>
    </xf>
    <xf numFmtId="0" fontId="0" fillId="3" borderId="0" xfId="0" applyFill="1" applyAlignment="1">
      <alignment horizontal="center" vertical="top"/>
    </xf>
    <xf numFmtId="0" fontId="0" fillId="3" borderId="4" xfId="0" applyFill="1" applyBorder="1" applyAlignment="1">
      <alignment horizontal="center" vertical="top"/>
    </xf>
    <xf numFmtId="164" fontId="0" fillId="3" borderId="5" xfId="0" applyNumberFormat="1" applyFill="1" applyBorder="1" applyAlignment="1">
      <alignment horizontal="center" vertical="top"/>
    </xf>
    <xf numFmtId="164" fontId="0" fillId="3" borderId="0" xfId="0" applyNumberFormat="1" applyFill="1" applyAlignment="1">
      <alignment horizontal="center" vertical="top"/>
    </xf>
    <xf numFmtId="1" fontId="0" fillId="3" borderId="0" xfId="0" applyNumberFormat="1" applyFill="1" applyAlignment="1">
      <alignment horizontal="center" vertical="top"/>
    </xf>
    <xf numFmtId="47" fontId="0" fillId="3" borderId="0" xfId="0" applyNumberFormat="1" applyFill="1" applyAlignment="1">
      <alignment horizontal="center" vertical="top"/>
    </xf>
    <xf numFmtId="47" fontId="0" fillId="3" borderId="4" xfId="0" applyNumberFormat="1" applyFill="1" applyBorder="1" applyAlignment="1">
      <alignment horizontal="center" vertical="top"/>
    </xf>
    <xf numFmtId="0" fontId="1" fillId="2" borderId="0" xfId="0" applyFont="1" applyFill="1" applyAlignment="1">
      <alignment vertical="top"/>
    </xf>
    <xf numFmtId="0" fontId="0" fillId="2" borderId="5" xfId="0" applyFill="1" applyBorder="1" applyAlignment="1">
      <alignment horizontal="center" vertical="top" wrapText="1"/>
    </xf>
    <xf numFmtId="0" fontId="0" fillId="3" borderId="0" xfId="0" applyFill="1" applyAlignment="1">
      <alignment horizontal="left" vertical="top" wrapText="1"/>
    </xf>
    <xf numFmtId="0" fontId="0" fillId="2" borderId="5" xfId="0" applyFill="1" applyBorder="1"/>
    <xf numFmtId="0" fontId="0" fillId="2" borderId="4" xfId="0" applyFill="1" applyBorder="1" applyAlignment="1">
      <alignment horizontal="center" vertical="top" wrapText="1"/>
    </xf>
    <xf numFmtId="164" fontId="0" fillId="2" borderId="3" xfId="0" applyNumberFormat="1" applyFill="1" applyBorder="1" applyAlignment="1">
      <alignment horizontal="center" vertical="top"/>
    </xf>
    <xf numFmtId="0" fontId="0" fillId="2" borderId="3" xfId="0" applyFill="1" applyBorder="1" applyAlignment="1">
      <alignment horizontal="left" vertical="top" wrapText="1"/>
    </xf>
    <xf numFmtId="0" fontId="0" fillId="2" borderId="3" xfId="0" applyFill="1" applyBorder="1"/>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85775</xdr:colOff>
      <xdr:row>0</xdr:row>
      <xdr:rowOff>89425</xdr:rowOff>
    </xdr:from>
    <xdr:to>
      <xdr:col>0</xdr:col>
      <xdr:colOff>3544522</xdr:colOff>
      <xdr:row>1</xdr:row>
      <xdr:rowOff>520432</xdr:rowOff>
    </xdr:to>
    <xdr:grpSp>
      <xdr:nvGrpSpPr>
        <xdr:cNvPr id="2" name="Gruppe 1">
          <a:extLst>
            <a:ext uri="{FF2B5EF4-FFF2-40B4-BE49-F238E27FC236}">
              <a16:creationId xmlns:a16="http://schemas.microsoft.com/office/drawing/2014/main" id="{92F37E06-BA1A-4551-A512-9914807F401E}"/>
            </a:ext>
          </a:extLst>
        </xdr:cNvPr>
        <xdr:cNvGrpSpPr/>
      </xdr:nvGrpSpPr>
      <xdr:grpSpPr>
        <a:xfrm>
          <a:off x="88315" y="91965"/>
          <a:ext cx="3456207" cy="814547"/>
          <a:chOff x="55930" y="45610"/>
          <a:chExt cx="3456842" cy="830764"/>
        </a:xfrm>
      </xdr:grpSpPr>
      <xdr:pic>
        <xdr:nvPicPr>
          <xdr:cNvPr id="3" name="Billede 2">
            <a:extLst>
              <a:ext uri="{FF2B5EF4-FFF2-40B4-BE49-F238E27FC236}">
                <a16:creationId xmlns:a16="http://schemas.microsoft.com/office/drawing/2014/main" id="{68E97FCA-5677-44FB-8149-EC5334B3A4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F9FBAF10-0406-47E4-BCE6-94FC494DE5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5734</xdr:colOff>
      <xdr:row>1</xdr:row>
      <xdr:rowOff>829134</xdr:rowOff>
    </xdr:from>
    <xdr:to>
      <xdr:col>18</xdr:col>
      <xdr:colOff>638737</xdr:colOff>
      <xdr:row>3</xdr:row>
      <xdr:rowOff>17238</xdr:rowOff>
    </xdr:to>
    <xdr:sp macro="" textlink="">
      <xdr:nvSpPr>
        <xdr:cNvPr id="2" name="Pil: bøjet 1">
          <a:extLst>
            <a:ext uri="{FF2B5EF4-FFF2-40B4-BE49-F238E27FC236}">
              <a16:creationId xmlns:a16="http://schemas.microsoft.com/office/drawing/2014/main" id="{BF1002F5-7271-4931-87F7-7085BE4F6875}"/>
            </a:ext>
          </a:extLst>
        </xdr:cNvPr>
        <xdr:cNvSpPr/>
      </xdr:nvSpPr>
      <xdr:spPr>
        <a:xfrm rot="5400000">
          <a:off x="5994874" y="-5015226"/>
          <a:ext cx="206644" cy="10963183"/>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2</xdr:col>
      <xdr:colOff>384174</xdr:colOff>
      <xdr:row>2</xdr:row>
      <xdr:rowOff>0</xdr:rowOff>
    </xdr:from>
    <xdr:ext cx="5598390" cy="280205"/>
    <xdr:sp macro="" textlink="">
      <xdr:nvSpPr>
        <xdr:cNvPr id="3" name="Tekstfelt 2">
          <a:extLst>
            <a:ext uri="{FF2B5EF4-FFF2-40B4-BE49-F238E27FC236}">
              <a16:creationId xmlns:a16="http://schemas.microsoft.com/office/drawing/2014/main" id="{C9EF4596-A6BF-43B0-A69D-038675483386}"/>
            </a:ext>
          </a:extLst>
        </xdr:cNvPr>
        <xdr:cNvSpPr txBox="1"/>
      </xdr:nvSpPr>
      <xdr:spPr>
        <a:xfrm>
          <a:off x="1603374" y="365760"/>
          <a:ext cx="55983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86360</xdr:colOff>
      <xdr:row>0</xdr:row>
      <xdr:rowOff>86360</xdr:rowOff>
    </xdr:from>
    <xdr:to>
      <xdr:col>4</xdr:col>
      <xdr:colOff>1196242</xdr:colOff>
      <xdr:row>1</xdr:row>
      <xdr:rowOff>494214</xdr:rowOff>
    </xdr:to>
    <xdr:grpSp>
      <xdr:nvGrpSpPr>
        <xdr:cNvPr id="4" name="Gruppe 3">
          <a:extLst>
            <a:ext uri="{FF2B5EF4-FFF2-40B4-BE49-F238E27FC236}">
              <a16:creationId xmlns:a16="http://schemas.microsoft.com/office/drawing/2014/main" id="{6F30E0D5-11EC-47D6-B8F5-A100CCE41DC8}"/>
            </a:ext>
          </a:extLst>
        </xdr:cNvPr>
        <xdr:cNvGrpSpPr/>
      </xdr:nvGrpSpPr>
      <xdr:grpSpPr>
        <a:xfrm>
          <a:off x="88265" y="88265"/>
          <a:ext cx="3879640" cy="809361"/>
          <a:chOff x="55930" y="45610"/>
          <a:chExt cx="3456842" cy="830764"/>
        </a:xfrm>
      </xdr:grpSpPr>
      <xdr:pic>
        <xdr:nvPicPr>
          <xdr:cNvPr id="5" name="Billede 4">
            <a:extLst>
              <a:ext uri="{FF2B5EF4-FFF2-40B4-BE49-F238E27FC236}">
                <a16:creationId xmlns:a16="http://schemas.microsoft.com/office/drawing/2014/main" id="{28D67E2F-95A0-4C4B-878F-6D941027FE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Billede 5">
            <a:extLst>
              <a:ext uri="{FF2B5EF4-FFF2-40B4-BE49-F238E27FC236}">
                <a16:creationId xmlns:a16="http://schemas.microsoft.com/office/drawing/2014/main" id="{094699FD-D9C7-4F46-9405-28D223A8FC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0</xdr:row>
      <xdr:rowOff>76200</xdr:rowOff>
    </xdr:from>
    <xdr:to>
      <xdr:col>6</xdr:col>
      <xdr:colOff>303133</xdr:colOff>
      <xdr:row>3</xdr:row>
      <xdr:rowOff>50947</xdr:rowOff>
    </xdr:to>
    <xdr:grpSp>
      <xdr:nvGrpSpPr>
        <xdr:cNvPr id="2" name="Gruppe 1">
          <a:extLst>
            <a:ext uri="{FF2B5EF4-FFF2-40B4-BE49-F238E27FC236}">
              <a16:creationId xmlns:a16="http://schemas.microsoft.com/office/drawing/2014/main" id="{4D520946-A97C-4DA6-BDA2-26BEDE1B13D9}"/>
            </a:ext>
          </a:extLst>
        </xdr:cNvPr>
        <xdr:cNvGrpSpPr/>
      </xdr:nvGrpSpPr>
      <xdr:grpSpPr>
        <a:xfrm>
          <a:off x="58420" y="76200"/>
          <a:ext cx="4039473" cy="830727"/>
          <a:chOff x="55930" y="45610"/>
          <a:chExt cx="3456842" cy="830764"/>
        </a:xfrm>
      </xdr:grpSpPr>
      <xdr:pic>
        <xdr:nvPicPr>
          <xdr:cNvPr id="3" name="Billede 2">
            <a:extLst>
              <a:ext uri="{FF2B5EF4-FFF2-40B4-BE49-F238E27FC236}">
                <a16:creationId xmlns:a16="http://schemas.microsoft.com/office/drawing/2014/main" id="{59D2340B-7214-44EA-8CF5-0C24A910AF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4EC3A5F2-87D9-495D-9664-25B71856EA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youtu.be/piK8_nJSUI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9698-532F-422B-A7F5-7F771ADBB90D}">
  <dimension ref="A1:N15"/>
  <sheetViews>
    <sheetView zoomScaleNormal="100" workbookViewId="0">
      <selection activeCell="H9" sqref="H9"/>
    </sheetView>
  </sheetViews>
  <sheetFormatPr defaultColWidth="8.77734375" defaultRowHeight="14.4" x14ac:dyDescent="0.3"/>
  <cols>
    <col min="1" max="1" width="79.21875" style="1" customWidth="1"/>
    <col min="2" max="16384" width="8.77734375" style="1"/>
  </cols>
  <sheetData>
    <row r="1" spans="1:14" ht="30.45" customHeight="1" x14ac:dyDescent="0.3"/>
    <row r="2" spans="1:14" ht="50.55" customHeight="1" x14ac:dyDescent="0.3"/>
    <row r="3" spans="1:14" ht="21" x14ac:dyDescent="0.4">
      <c r="A3" s="48" t="s">
        <v>65</v>
      </c>
    </row>
    <row r="4" spans="1:14" ht="115.2" x14ac:dyDescent="0.3">
      <c r="A4" s="23" t="s">
        <v>66</v>
      </c>
    </row>
    <row r="6" spans="1:14" ht="21" x14ac:dyDescent="0.4">
      <c r="A6" s="48" t="s">
        <v>67</v>
      </c>
    </row>
    <row r="7" spans="1:14" ht="30" x14ac:dyDescent="0.35">
      <c r="A7" s="49" t="s">
        <v>68</v>
      </c>
    </row>
    <row r="8" spans="1:14" ht="4.5" customHeight="1" x14ac:dyDescent="0.3"/>
    <row r="9" spans="1:14" ht="28.8" x14ac:dyDescent="0.3">
      <c r="A9" s="23" t="s">
        <v>69</v>
      </c>
    </row>
    <row r="11" spans="1:14" ht="21" x14ac:dyDescent="0.4">
      <c r="A11" s="48" t="s">
        <v>70</v>
      </c>
    </row>
    <row r="12" spans="1:14" ht="87" customHeight="1" x14ac:dyDescent="0.3">
      <c r="A12" s="21" t="s">
        <v>71</v>
      </c>
      <c r="N12"/>
    </row>
    <row r="13" spans="1:14" ht="21" x14ac:dyDescent="0.4">
      <c r="A13" s="48"/>
    </row>
    <row r="14" spans="1:14" ht="21" x14ac:dyDescent="0.4">
      <c r="A14" s="48" t="s">
        <v>72</v>
      </c>
    </row>
    <row r="15" spans="1:14" x14ac:dyDescent="0.3">
      <c r="A15" s="50" t="s">
        <v>73</v>
      </c>
    </row>
  </sheetData>
  <hyperlinks>
    <hyperlink ref="A15" r:id="rId1" xr:uid="{FBFCF2CA-632F-4751-A424-718AB7695AE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D0EFF-8FCE-4ADB-84E2-6C3972341405}">
  <dimension ref="A1:X35"/>
  <sheetViews>
    <sheetView tabSelected="1" topLeftCell="A4" zoomScale="85" zoomScaleNormal="85" workbookViewId="0">
      <selection activeCell="E9" sqref="E9:E10"/>
    </sheetView>
  </sheetViews>
  <sheetFormatPr defaultColWidth="8.77734375" defaultRowHeight="14.4" x14ac:dyDescent="0.3"/>
  <cols>
    <col min="1" max="1" width="9.6640625" style="1" customWidth="1"/>
    <col min="2" max="2" width="10.88671875" style="1" bestFit="1" customWidth="1"/>
    <col min="3" max="3" width="7.88671875" style="1" bestFit="1" customWidth="1"/>
    <col min="4" max="4" width="11.88671875" style="1" customWidth="1"/>
    <col min="5" max="5" width="32.33203125" style="1" bestFit="1" customWidth="1"/>
    <col min="6" max="6" width="11.77734375" style="2" bestFit="1" customWidth="1"/>
    <col min="7" max="7" width="21.77734375" style="1" bestFit="1" customWidth="1"/>
    <col min="8" max="8" width="8.44140625" style="1" bestFit="1" customWidth="1"/>
    <col min="9" max="9" width="2.44140625" style="1" bestFit="1" customWidth="1"/>
    <col min="10" max="10" width="7.88671875" style="1" bestFit="1" customWidth="1"/>
    <col min="11" max="11" width="14.21875" style="1" bestFit="1" customWidth="1"/>
    <col min="12" max="12" width="14.21875" style="1" customWidth="1"/>
    <col min="13" max="13" width="8.21875" style="1" bestFit="1" customWidth="1"/>
    <col min="14" max="14" width="2.21875" style="1" customWidth="1"/>
    <col min="15" max="15" width="12.21875" style="1" bestFit="1" customWidth="1"/>
    <col min="16" max="16" width="37.21875" style="1" customWidth="1"/>
    <col min="17" max="17" width="0.77734375" style="1" customWidth="1"/>
    <col min="18" max="18" width="13.6640625" style="1" customWidth="1"/>
    <col min="19" max="19" width="14.21875" style="1" bestFit="1" customWidth="1"/>
    <col min="20" max="20" width="14.77734375" style="1" customWidth="1"/>
    <col min="21" max="21" width="12.44140625" style="1" customWidth="1"/>
    <col min="22" max="16384" width="8.77734375" style="1"/>
  </cols>
  <sheetData>
    <row r="1" spans="1:24" ht="31.95" customHeight="1" x14ac:dyDescent="0.3"/>
    <row r="2" spans="1:24" ht="66" customHeight="1" thickBot="1" x14ac:dyDescent="0.35">
      <c r="F2" s="1"/>
    </row>
    <row r="3" spans="1:24" ht="43.5" customHeight="1" thickBot="1" x14ac:dyDescent="0.35">
      <c r="A3" s="37" t="s">
        <v>27</v>
      </c>
      <c r="B3" s="36"/>
      <c r="C3" s="35"/>
      <c r="D3" s="68" t="s">
        <v>26</v>
      </c>
      <c r="E3" s="69"/>
      <c r="F3" s="69"/>
      <c r="G3" s="70"/>
      <c r="H3" s="34"/>
      <c r="I3" s="33"/>
      <c r="J3" s="33"/>
      <c r="K3" s="33"/>
      <c r="L3" s="33"/>
      <c r="M3" s="33"/>
      <c r="N3" s="33"/>
      <c r="O3" s="33"/>
      <c r="P3" s="32"/>
    </row>
    <row r="4" spans="1:24" ht="21" x14ac:dyDescent="0.4">
      <c r="A4" s="10"/>
      <c r="B4" s="10"/>
      <c r="C4" s="31"/>
      <c r="D4" s="71" t="s">
        <v>25</v>
      </c>
      <c r="E4" s="71"/>
      <c r="F4" s="71"/>
      <c r="G4" s="71"/>
      <c r="H4" s="72" t="s">
        <v>24</v>
      </c>
      <c r="I4" s="71"/>
      <c r="J4" s="71"/>
      <c r="K4" s="71"/>
      <c r="L4" s="71"/>
      <c r="M4" s="71"/>
      <c r="N4" s="71"/>
      <c r="O4" s="73"/>
      <c r="P4" s="10"/>
      <c r="R4" s="6" t="s">
        <v>23</v>
      </c>
      <c r="S4" s="6" t="s">
        <v>22</v>
      </c>
      <c r="T4" s="6" t="s">
        <v>21</v>
      </c>
      <c r="U4" s="3" t="s">
        <v>20</v>
      </c>
    </row>
    <row r="5" spans="1:24" ht="28.95" customHeight="1" x14ac:dyDescent="0.4">
      <c r="A5" s="8"/>
      <c r="B5" s="8"/>
      <c r="C5" s="30"/>
      <c r="D5" s="9" t="s">
        <v>19</v>
      </c>
      <c r="E5" s="29" t="s">
        <v>18</v>
      </c>
      <c r="F5" s="29" t="s">
        <v>17</v>
      </c>
      <c r="G5" s="29" t="s">
        <v>16</v>
      </c>
      <c r="H5" s="74" t="s">
        <v>15</v>
      </c>
      <c r="I5" s="75"/>
      <c r="J5" s="75"/>
      <c r="K5" s="28" t="s">
        <v>14</v>
      </c>
      <c r="L5" s="28" t="s">
        <v>13</v>
      </c>
      <c r="M5" s="75" t="s">
        <v>12</v>
      </c>
      <c r="N5" s="75"/>
      <c r="O5" s="76"/>
      <c r="P5" s="27" t="s">
        <v>11</v>
      </c>
      <c r="R5" s="26">
        <v>0</v>
      </c>
      <c r="S5" s="26">
        <v>0</v>
      </c>
      <c r="T5" s="26">
        <v>0</v>
      </c>
      <c r="U5" s="25">
        <f>R5-T5</f>
        <v>0</v>
      </c>
      <c r="V5" s="23"/>
      <c r="W5" s="23"/>
    </row>
    <row r="6" spans="1:24" x14ac:dyDescent="0.3">
      <c r="B6" s="82" t="s">
        <v>80</v>
      </c>
      <c r="C6" s="82" t="s">
        <v>6</v>
      </c>
      <c r="D6" s="83" t="s">
        <v>5</v>
      </c>
      <c r="E6" s="56" t="s">
        <v>81</v>
      </c>
      <c r="F6" s="56" t="s">
        <v>82</v>
      </c>
      <c r="G6" s="57">
        <v>26</v>
      </c>
      <c r="H6" s="84">
        <v>0.8</v>
      </c>
      <c r="I6" s="58" t="s">
        <v>0</v>
      </c>
      <c r="J6" s="58">
        <v>0.85</v>
      </c>
      <c r="K6" s="59" t="str">
        <f>ROUND((IF(H6&lt;100%,H6*$U$5+$T$5,$R$5)),0)&amp;" til "&amp;ROUND((IF(J6&lt;100%,J6*$U$5+$T$5,$R$5)),0)</f>
        <v>0 til 0</v>
      </c>
      <c r="L6" s="59" t="str">
        <f t="shared" ref="L6:L7" si="0">ROUND(H6*$S$5*$H6,0)&amp;" til "&amp;ROUND(J6*$S$5*$J6,0)</f>
        <v>0 til 0</v>
      </c>
      <c r="M6" s="60">
        <f t="shared" ref="M6:M7" si="1">IF((H6*$S$5*$H6)=0,0,((2.8/(H6*$S$5*$H6))^(1/3)*500/86400))</f>
        <v>0</v>
      </c>
      <c r="N6" s="60" t="s">
        <v>0</v>
      </c>
      <c r="O6" s="61">
        <f t="shared" ref="O6:O7" si="2">IF((J6*$S$5*$H6)=0,0,((2.8/(J6*$S$5*$J6))^(1/3)*500/86400))</f>
        <v>0</v>
      </c>
      <c r="R6" s="64" t="s">
        <v>10</v>
      </c>
      <c r="S6" s="66" t="s">
        <v>10</v>
      </c>
      <c r="T6" s="77" t="s">
        <v>9</v>
      </c>
      <c r="U6" s="77" t="s">
        <v>8</v>
      </c>
      <c r="V6" s="24"/>
      <c r="W6" s="24"/>
      <c r="X6" s="24"/>
    </row>
    <row r="7" spans="1:24" ht="18" x14ac:dyDescent="0.35">
      <c r="A7" s="4"/>
      <c r="B7" s="10"/>
      <c r="C7" s="85" t="s">
        <v>4</v>
      </c>
      <c r="D7" s="86" t="s">
        <v>1</v>
      </c>
      <c r="E7" s="87" t="s">
        <v>83</v>
      </c>
      <c r="F7" s="87" t="s">
        <v>74</v>
      </c>
      <c r="G7" s="88" t="s">
        <v>84</v>
      </c>
      <c r="H7" s="89">
        <v>0.7</v>
      </c>
      <c r="I7" s="90" t="s">
        <v>0</v>
      </c>
      <c r="J7" s="90">
        <v>0.75</v>
      </c>
      <c r="K7" s="91" t="str">
        <f t="shared" ref="K6:K7" si="3">ROUND((IF(H7&lt;100%,H7*$U$5+$T$5,$R$5)),0)&amp;" til "&amp;ROUND((IF(J7&lt;100%,J7*$U$5+$T$5,$R$5)),0)</f>
        <v>0 til 0</v>
      </c>
      <c r="L7" s="91" t="str">
        <f t="shared" si="0"/>
        <v>0 til 0</v>
      </c>
      <c r="M7" s="92">
        <f t="shared" si="1"/>
        <v>0</v>
      </c>
      <c r="N7" s="92" t="s">
        <v>0</v>
      </c>
      <c r="O7" s="93">
        <f t="shared" si="2"/>
        <v>0</v>
      </c>
      <c r="P7" s="10"/>
      <c r="R7" s="65"/>
      <c r="S7" s="67"/>
      <c r="T7" s="78"/>
      <c r="U7" s="78"/>
      <c r="V7" s="21"/>
      <c r="W7" s="21"/>
    </row>
    <row r="8" spans="1:24" ht="28.8" x14ac:dyDescent="0.3">
      <c r="C8" s="94" t="s">
        <v>3</v>
      </c>
      <c r="D8" s="95" t="s">
        <v>86</v>
      </c>
      <c r="E8" s="15" t="s">
        <v>87</v>
      </c>
      <c r="F8" s="14"/>
      <c r="G8" s="52"/>
      <c r="H8" s="13">
        <v>0.55000000000000004</v>
      </c>
      <c r="I8" s="12" t="s">
        <v>0</v>
      </c>
      <c r="J8" s="12">
        <v>1</v>
      </c>
      <c r="K8" s="5" t="str">
        <f>ROUND((IF(H8&lt;100%,H8*$U$5+$T$5,$R$5)),0)&amp;" til "&amp;ROUND((IF(J8&lt;100%,J8*$U$5+$T$5,$R$5)),0)</f>
        <v>0 til 0</v>
      </c>
      <c r="L8" s="5" t="str">
        <f>ROUND(H8*$S$5*$H8,0)&amp;" til "&amp;ROUND(J8*$S$5*$J8,0)</f>
        <v>0 til 0</v>
      </c>
      <c r="M8" s="7">
        <f>IF((H8*$S$5*$H8)=0,0,((2.8/(H8*$S$5*$H8))^(1/3)*500/86400))</f>
        <v>0</v>
      </c>
      <c r="N8" s="7" t="s">
        <v>0</v>
      </c>
      <c r="O8" s="11">
        <f>IF((J8*$S$5*$H8)=0,0,((2.8/(J8*$S$5*$J8))^(1/3)*500/86400))</f>
        <v>0</v>
      </c>
      <c r="P8" s="97"/>
      <c r="S8" s="6"/>
      <c r="T8" s="78"/>
      <c r="U8" s="78"/>
      <c r="V8" s="21"/>
      <c r="W8" s="21"/>
    </row>
    <row r="9" spans="1:24" x14ac:dyDescent="0.3">
      <c r="D9" s="55" t="s">
        <v>88</v>
      </c>
      <c r="E9" s="14" t="s">
        <v>89</v>
      </c>
      <c r="F9" s="14" t="s">
        <v>77</v>
      </c>
      <c r="G9" s="98" t="s">
        <v>90</v>
      </c>
      <c r="H9" s="13">
        <v>0.95</v>
      </c>
      <c r="I9" s="12" t="s">
        <v>0</v>
      </c>
      <c r="J9" s="12">
        <v>1.1000000000000001</v>
      </c>
      <c r="K9" s="5" t="str">
        <f>ROUND((IF(H9&lt;100%,H9*$U$5+$T$5,$R$5)),0)&amp;" til "&amp;ROUND((IF(J9&lt;100%,J9*$U$5+$T$5,$R$5)),0)</f>
        <v>0 til 0</v>
      </c>
      <c r="L9" s="5" t="str">
        <f>ROUND(H9*$S$5*$H9,0)&amp;" til "&amp;ROUND(J9*$S$5*$J9,0)</f>
        <v>0 til 0</v>
      </c>
      <c r="M9" s="7">
        <f>IF((H9*$S$5*$H9)=0,0,((2.8/(H9*$S$5*$H9))^(1/3)*500/86400))</f>
        <v>0</v>
      </c>
      <c r="N9" s="7" t="s">
        <v>0</v>
      </c>
      <c r="O9" s="11">
        <f>IF((J9*$S$5*$H9)=0,0,((2.8/(J9*$S$5*$J9))^(1/3)*500/86400))</f>
        <v>0</v>
      </c>
      <c r="P9" s="97"/>
      <c r="S9" s="63"/>
      <c r="T9" s="78"/>
      <c r="U9" s="78"/>
    </row>
    <row r="10" spans="1:24" ht="43.2" x14ac:dyDescent="0.3">
      <c r="D10" s="62" t="s">
        <v>91</v>
      </c>
      <c r="E10" s="20" t="s">
        <v>92</v>
      </c>
      <c r="F10" s="20"/>
      <c r="G10" s="54">
        <v>20</v>
      </c>
      <c r="H10" s="99">
        <v>0.65</v>
      </c>
      <c r="I10" s="19" t="s">
        <v>0</v>
      </c>
      <c r="J10" s="19">
        <v>0.75</v>
      </c>
      <c r="K10" s="18" t="str">
        <f>ROUND((IF(H10&lt;100%,H10*$U$5+$T$5,$R$5)),0)&amp;" til "&amp;ROUND((IF(J10&lt;100%,J10*$U$5+$T$5,$R$5)),0)</f>
        <v>0 til 0</v>
      </c>
      <c r="L10" s="18" t="str">
        <f>ROUND(H10*$S$5*$H10,0)&amp;" til "&amp;ROUND(J10*$S$5*$J10,0)</f>
        <v>0 til 0</v>
      </c>
      <c r="M10" s="17">
        <f>IF((H10*$S$5*$H10)=0,0,((2.8/(H10*$S$5*$H10))^(1/3)*500/86400))</f>
        <v>0</v>
      </c>
      <c r="N10" s="17" t="s">
        <v>0</v>
      </c>
      <c r="O10" s="16">
        <f>IF((J10*$S$5*$H10)=0,0,((2.8/(J10*$S$5*$J10))^(1/3)*500/86400))</f>
        <v>0</v>
      </c>
      <c r="P10" s="100" t="s">
        <v>76</v>
      </c>
      <c r="T10" s="78"/>
      <c r="U10" s="78"/>
    </row>
    <row r="11" spans="1:24" x14ac:dyDescent="0.3">
      <c r="B11" s="82" t="s">
        <v>93</v>
      </c>
      <c r="C11" s="82" t="s">
        <v>6</v>
      </c>
      <c r="D11" s="83" t="s">
        <v>5</v>
      </c>
      <c r="E11" s="56" t="s">
        <v>94</v>
      </c>
      <c r="F11" s="56" t="s">
        <v>82</v>
      </c>
      <c r="G11" s="57">
        <v>26</v>
      </c>
      <c r="H11" s="84">
        <v>0.8</v>
      </c>
      <c r="I11" s="58" t="s">
        <v>0</v>
      </c>
      <c r="J11" s="58">
        <v>0.85</v>
      </c>
      <c r="K11" s="59" t="str">
        <f>ROUND((IF(H11&lt;100%,H11*$U$5+$T$5,$R$5)),0)&amp;" til "&amp;ROUND((IF(J11&lt;100%,J11*$U$5+$T$5,$R$5)),0)</f>
        <v>0 til 0</v>
      </c>
      <c r="L11" s="59" t="str">
        <f>ROUND(H11*$S$5*$H11,0)&amp;" til "&amp;ROUND(J11*$S$5*$J11,0)</f>
        <v>0 til 0</v>
      </c>
      <c r="M11" s="60">
        <f>IF((H11*$S$5*$H11)=0,0,((2.8/(H11*$S$5*$H11))^(1/3)*500/86400))</f>
        <v>0</v>
      </c>
      <c r="N11" s="60" t="s">
        <v>0</v>
      </c>
      <c r="O11" s="61">
        <f>IF((J11*$S$5*$H11)=0,0,((2.8/(J11*$S$5*$J11))^(1/3)*500/86400))</f>
        <v>0</v>
      </c>
      <c r="T11" s="79"/>
      <c r="U11" s="79"/>
    </row>
    <row r="12" spans="1:24" ht="43.2" x14ac:dyDescent="0.3">
      <c r="B12" s="10"/>
      <c r="C12" s="85" t="s">
        <v>4</v>
      </c>
      <c r="D12" s="86" t="s">
        <v>1</v>
      </c>
      <c r="E12" s="87" t="s">
        <v>95</v>
      </c>
      <c r="F12" s="87" t="s">
        <v>74</v>
      </c>
      <c r="G12" s="88" t="s">
        <v>75</v>
      </c>
      <c r="H12" s="89">
        <v>0.7</v>
      </c>
      <c r="I12" s="90" t="s">
        <v>0</v>
      </c>
      <c r="J12" s="90">
        <v>0.75</v>
      </c>
      <c r="K12" s="91" t="str">
        <f>ROUND((IF(H12&lt;100%,H12*$U$5+$T$5,$R$5)),0)&amp;" til "&amp;ROUND((IF(J12&lt;100%,J12*$U$5+$T$5,$R$5)),0)</f>
        <v>0 til 0</v>
      </c>
      <c r="L12" s="91" t="str">
        <f>ROUND(H12*$S$5*$H12,0)&amp;" til "&amp;ROUND(J12*$S$5*$J12,0)</f>
        <v>0 til 0</v>
      </c>
      <c r="M12" s="92">
        <f>IF((H12*$S$5*$H12)=0,0,((2.8/(H12*$S$5*$H12))^(1/3)*500/86400))</f>
        <v>0</v>
      </c>
      <c r="N12" s="92" t="s">
        <v>0</v>
      </c>
      <c r="O12" s="93">
        <f>IF((J12*$S$5*$H12)=0,0,((2.8/(J12*$S$5*$J12))^(1/3)*500/86400))</f>
        <v>0</v>
      </c>
      <c r="P12" s="96" t="s">
        <v>76</v>
      </c>
    </row>
    <row r="13" spans="1:24" ht="28.8" x14ac:dyDescent="0.3">
      <c r="C13" s="94" t="s">
        <v>3</v>
      </c>
      <c r="D13" s="95" t="s">
        <v>86</v>
      </c>
      <c r="E13" s="15" t="s">
        <v>87</v>
      </c>
      <c r="F13" s="14"/>
      <c r="G13" s="52"/>
      <c r="H13" s="13">
        <v>0.55000000000000004</v>
      </c>
      <c r="I13" s="12" t="s">
        <v>0</v>
      </c>
      <c r="J13" s="12">
        <v>1</v>
      </c>
      <c r="K13" s="5" t="str">
        <f>ROUND((IF(H13&lt;100%,H13*$U$5+$T$5,$R$5)),0)&amp;" til "&amp;ROUND((IF(J13&lt;100%,J13*$U$5+$T$5,$R$5)),0)</f>
        <v>0 til 0</v>
      </c>
      <c r="L13" s="5" t="str">
        <f>ROUND(H13*$S$5*$H13,0)&amp;" til "&amp;ROUND(J13*$S$5*$J13,0)</f>
        <v>0 til 0</v>
      </c>
      <c r="M13" s="7">
        <f>IF((H13*$S$5*$H13)=0,0,((2.8/(H13*$S$5*$H13))^(1/3)*500/86400))</f>
        <v>0</v>
      </c>
      <c r="N13" s="7" t="s">
        <v>0</v>
      </c>
      <c r="O13" s="11">
        <f>IF((J13*$S$5*$H13)=0,0,((2.8/(J13*$S$5*$J13))^(1/3)*500/86400))</f>
        <v>0</v>
      </c>
      <c r="P13" s="97"/>
    </row>
    <row r="14" spans="1:24" x14ac:dyDescent="0.3">
      <c r="D14" s="55" t="s">
        <v>88</v>
      </c>
      <c r="E14" s="14" t="s">
        <v>96</v>
      </c>
      <c r="F14" s="14" t="s">
        <v>97</v>
      </c>
      <c r="G14" s="98" t="s">
        <v>98</v>
      </c>
      <c r="H14" s="13">
        <v>0.95</v>
      </c>
      <c r="I14" s="12" t="s">
        <v>0</v>
      </c>
      <c r="J14" s="12">
        <v>1.1000000000000001</v>
      </c>
      <c r="K14" s="5" t="str">
        <f>ROUND((IF(H14&lt;100%,H14*$U$5+$T$5,$R$5)),0)&amp;" til "&amp;ROUND((IF(J14&lt;100%,J14*$U$5+$T$5,$R$5)),0)</f>
        <v>0 til 0</v>
      </c>
      <c r="L14" s="5" t="str">
        <f>ROUND(H14*$S$5*$H14,0)&amp;" til "&amp;ROUND(J14*$S$5*$J14,0)</f>
        <v>0 til 0</v>
      </c>
      <c r="M14" s="7">
        <f>IF((H14*$S$5*$H14)=0,0,((2.8/(H14*$S$5*$H14))^(1/3)*500/86400))</f>
        <v>0</v>
      </c>
      <c r="N14" s="7" t="s">
        <v>0</v>
      </c>
      <c r="O14" s="11">
        <f>IF((J14*$S$5*$H14)=0,0,((2.8/(J14*$S$5*$J14))^(1/3)*500/86400))</f>
        <v>0</v>
      </c>
      <c r="P14" s="97"/>
    </row>
    <row r="15" spans="1:24" ht="43.2" x14ac:dyDescent="0.3">
      <c r="D15" s="62" t="s">
        <v>91</v>
      </c>
      <c r="E15" s="20" t="s">
        <v>92</v>
      </c>
      <c r="F15" s="20"/>
      <c r="G15" s="54">
        <v>20</v>
      </c>
      <c r="H15" s="99">
        <v>0.65</v>
      </c>
      <c r="I15" s="19" t="s">
        <v>0</v>
      </c>
      <c r="J15" s="19">
        <v>0.75</v>
      </c>
      <c r="K15" s="18" t="str">
        <f>ROUND((IF(H15&lt;100%,H15*$U$5+$T$5,$R$5)),0)&amp;" til "&amp;ROUND((IF(J15&lt;100%,J15*$U$5+$T$5,$R$5)),0)</f>
        <v>0 til 0</v>
      </c>
      <c r="L15" s="18" t="str">
        <f>ROUND(H15*$S$5*$H15,0)&amp;" til "&amp;ROUND(J15*$S$5*$J15,0)</f>
        <v>0 til 0</v>
      </c>
      <c r="M15" s="17">
        <f>IF((H15*$S$5*$H15)=0,0,((2.8/(H15*$S$5*$H15))^(1/3)*500/86400))</f>
        <v>0</v>
      </c>
      <c r="N15" s="17" t="s">
        <v>0</v>
      </c>
      <c r="O15" s="16">
        <f>IF((J15*$S$5*$H15)=0,0,((2.8/(J15*$S$5*$J15))^(1/3)*500/86400))</f>
        <v>0</v>
      </c>
      <c r="P15" s="100" t="s">
        <v>76</v>
      </c>
    </row>
    <row r="16" spans="1:24" x14ac:dyDescent="0.3">
      <c r="B16" s="82" t="s">
        <v>99</v>
      </c>
      <c r="C16" s="82" t="s">
        <v>6</v>
      </c>
      <c r="D16" s="83" t="s">
        <v>5</v>
      </c>
      <c r="E16" s="56" t="s">
        <v>100</v>
      </c>
      <c r="F16" s="56" t="s">
        <v>82</v>
      </c>
      <c r="G16" s="57">
        <v>26</v>
      </c>
      <c r="H16" s="84">
        <v>0.8</v>
      </c>
      <c r="I16" s="58" t="s">
        <v>0</v>
      </c>
      <c r="J16" s="58">
        <v>0.85</v>
      </c>
      <c r="K16" s="59" t="str">
        <f>ROUND((IF(H16&lt;100%,H16*$U$5+$T$5,$R$5)),0)&amp;" til "&amp;ROUND((IF(J16&lt;100%,J16*$U$5+$T$5,$R$5)),0)</f>
        <v>0 til 0</v>
      </c>
      <c r="L16" s="59" t="str">
        <f>ROUND(H16*$S$5*$H16,0)&amp;" til "&amp;ROUND(J16*$S$5*$J16,0)</f>
        <v>0 til 0</v>
      </c>
      <c r="M16" s="60">
        <f>IF((H16*$S$5*$H16)=0,0,((2.8/(H16*$S$5*$H16))^(1/3)*500/86400))</f>
        <v>0</v>
      </c>
      <c r="N16" s="60" t="s">
        <v>0</v>
      </c>
      <c r="O16" s="61">
        <f>IF((J16*$S$5*$H16)=0,0,((2.8/(J16*$S$5*$J16))^(1/3)*500/86400))</f>
        <v>0</v>
      </c>
    </row>
    <row r="17" spans="2:16" ht="43.2" x14ac:dyDescent="0.3">
      <c r="B17" s="10"/>
      <c r="C17" s="85" t="s">
        <v>4</v>
      </c>
      <c r="D17" s="86" t="s">
        <v>1</v>
      </c>
      <c r="E17" s="87" t="s">
        <v>101</v>
      </c>
      <c r="F17" s="87" t="s">
        <v>74</v>
      </c>
      <c r="G17" s="88" t="s">
        <v>102</v>
      </c>
      <c r="H17" s="89">
        <v>0.7</v>
      </c>
      <c r="I17" s="90" t="s">
        <v>0</v>
      </c>
      <c r="J17" s="90">
        <v>0.75</v>
      </c>
      <c r="K17" s="91" t="str">
        <f>ROUND((IF(H17&lt;100%,H17*$U$5+$T$5,$R$5)),0)&amp;" til "&amp;ROUND((IF(J17&lt;100%,J17*$U$5+$T$5,$R$5)),0)</f>
        <v>0 til 0</v>
      </c>
      <c r="L17" s="91" t="str">
        <f>ROUND(H17*$S$5*$H17,0)&amp;" til "&amp;ROUND(J17*$S$5*$J17,0)</f>
        <v>0 til 0</v>
      </c>
      <c r="M17" s="92">
        <f>IF((H17*$S$5*$H17)=0,0,((2.8/(H17*$S$5*$H17))^(1/3)*500/86400))</f>
        <v>0</v>
      </c>
      <c r="N17" s="92" t="s">
        <v>0</v>
      </c>
      <c r="O17" s="93">
        <f>IF((J17*$S$5*$H17)=0,0,((2.8/(J17*$S$5*$J17))^(1/3)*500/86400))</f>
        <v>0</v>
      </c>
      <c r="P17" s="96" t="s">
        <v>76</v>
      </c>
    </row>
    <row r="18" spans="2:16" ht="28.8" x14ac:dyDescent="0.3">
      <c r="C18" s="94" t="s">
        <v>85</v>
      </c>
      <c r="D18" s="95" t="s">
        <v>86</v>
      </c>
      <c r="E18" s="15" t="s">
        <v>87</v>
      </c>
      <c r="F18" s="14"/>
      <c r="G18" s="52"/>
      <c r="H18" s="13">
        <v>0.55000000000000004</v>
      </c>
      <c r="I18" s="12" t="s">
        <v>0</v>
      </c>
      <c r="J18" s="12">
        <v>1</v>
      </c>
      <c r="K18" s="5" t="str">
        <f>ROUND((IF(H18&lt;100%,H18*$U$5+$T$5,$R$5)),0)&amp;" til "&amp;ROUND((IF(J18&lt;100%,J18*$U$5+$T$5,$R$5)),0)</f>
        <v>0 til 0</v>
      </c>
      <c r="L18" s="5" t="str">
        <f>ROUND(H18*$S$5*$H18,0)&amp;" til "&amp;ROUND(J18*$S$5*$J18,0)</f>
        <v>0 til 0</v>
      </c>
      <c r="M18" s="7">
        <f>IF((H18*$S$5*$H18)=0,0,((2.8/(H18*$S$5*$H18))^(1/3)*500/86400))</f>
        <v>0</v>
      </c>
      <c r="N18" s="7" t="s">
        <v>0</v>
      </c>
      <c r="O18" s="11">
        <f>IF((J18*$S$5*$H18)=0,0,((2.8/(J18*$S$5*$J18))^(1/3)*500/86400))</f>
        <v>0</v>
      </c>
      <c r="P18" s="97"/>
    </row>
    <row r="19" spans="2:16" x14ac:dyDescent="0.3">
      <c r="D19" s="55" t="s">
        <v>88</v>
      </c>
      <c r="E19" s="14" t="s">
        <v>96</v>
      </c>
      <c r="F19" s="14" t="s">
        <v>77</v>
      </c>
      <c r="G19" s="98" t="s">
        <v>98</v>
      </c>
      <c r="H19" s="13">
        <v>0.95</v>
      </c>
      <c r="I19" s="12" t="s">
        <v>0</v>
      </c>
      <c r="J19" s="12">
        <v>1.1000000000000001</v>
      </c>
      <c r="K19" s="5" t="str">
        <f>ROUND((IF(H19&lt;100%,H19*$U$5+$T$5,$R$5)),0)&amp;" til "&amp;ROUND((IF(J19&lt;100%,J19*$U$5+$T$5,$R$5)),0)</f>
        <v>0 til 0</v>
      </c>
      <c r="L19" s="5" t="str">
        <f>ROUND(H19*$S$5*$H19,0)&amp;" til "&amp;ROUND(J19*$S$5*$J19,0)</f>
        <v>0 til 0</v>
      </c>
      <c r="M19" s="7">
        <f>IF((H19*$S$5*$H19)=0,0,((2.8/(H19*$S$5*$H19))^(1/3)*500/86400))</f>
        <v>0</v>
      </c>
      <c r="N19" s="7" t="s">
        <v>0</v>
      </c>
      <c r="O19" s="11">
        <f>IF((J19*$S$5*$H19)=0,0,((2.8/(J19*$S$5*$J19))^(1/3)*500/86400))</f>
        <v>0</v>
      </c>
      <c r="P19" s="97"/>
    </row>
    <row r="20" spans="2:16" ht="43.2" x14ac:dyDescent="0.3">
      <c r="D20" s="62" t="s">
        <v>91</v>
      </c>
      <c r="E20" s="20" t="s">
        <v>92</v>
      </c>
      <c r="F20" s="20"/>
      <c r="G20" s="54">
        <v>20</v>
      </c>
      <c r="H20" s="99">
        <v>0.65</v>
      </c>
      <c r="I20" s="19" t="s">
        <v>0</v>
      </c>
      <c r="J20" s="19">
        <v>0.75</v>
      </c>
      <c r="K20" s="18" t="str">
        <f>ROUND((IF(H20&lt;100%,H20*$U$5+$T$5,$R$5)),0)&amp;" til "&amp;ROUND((IF(J20&lt;100%,J20*$U$5+$T$5,$R$5)),0)</f>
        <v>0 til 0</v>
      </c>
      <c r="L20" s="18" t="str">
        <f>ROUND(H20*$S$5*$H20,0)&amp;" til "&amp;ROUND(J20*$S$5*$J20,0)</f>
        <v>0 til 0</v>
      </c>
      <c r="M20" s="17">
        <f>IF((H20*$S$5*$H20)=0,0,((2.8/(H20*$S$5*$H20))^(1/3)*500/86400))</f>
        <v>0</v>
      </c>
      <c r="N20" s="17" t="s">
        <v>0</v>
      </c>
      <c r="O20" s="16">
        <f>IF((J20*$S$5*$H20)=0,0,((2.8/(J20*$S$5*$J20))^(1/3)*500/86400))</f>
        <v>0</v>
      </c>
      <c r="P20" s="100" t="s">
        <v>76</v>
      </c>
    </row>
    <row r="21" spans="2:16" x14ac:dyDescent="0.3">
      <c r="B21" s="82" t="s">
        <v>103</v>
      </c>
      <c r="C21" s="82" t="s">
        <v>6</v>
      </c>
      <c r="D21" s="83" t="s">
        <v>5</v>
      </c>
      <c r="E21" s="56" t="s">
        <v>81</v>
      </c>
      <c r="F21" s="56" t="s">
        <v>82</v>
      </c>
      <c r="G21" s="57">
        <v>28</v>
      </c>
      <c r="H21" s="84">
        <v>0.82499999999999996</v>
      </c>
      <c r="I21" s="58" t="s">
        <v>0</v>
      </c>
      <c r="J21" s="58">
        <v>0.875</v>
      </c>
      <c r="K21" s="59" t="str">
        <f>ROUND((IF(H21&lt;100%,H21*$U$5+$T$5,$R$5)),0)&amp;" til "&amp;ROUND((IF(J21&lt;100%,J21*$U$5+$T$5,$R$5)),0)</f>
        <v>0 til 0</v>
      </c>
      <c r="L21" s="59" t="str">
        <f>ROUND(H21*$S$5*$H21,0)&amp;" til "&amp;ROUND(J21*$S$5*$J21,0)</f>
        <v>0 til 0</v>
      </c>
      <c r="M21" s="60">
        <f>IF((H21*$S$5*$H21)=0,0,((2.8/(H21*$S$5*$H21))^(1/3)*500/86400))</f>
        <v>0</v>
      </c>
      <c r="N21" s="60" t="s">
        <v>0</v>
      </c>
      <c r="O21" s="61">
        <f>IF((J21*$S$5*$H21)=0,0,((2.8/(J21*$S$5*$J21))^(1/3)*500/86400))</f>
        <v>0</v>
      </c>
    </row>
    <row r="22" spans="2:16" ht="43.2" x14ac:dyDescent="0.3">
      <c r="B22" s="10"/>
      <c r="C22" s="85" t="s">
        <v>4</v>
      </c>
      <c r="D22" s="86" t="s">
        <v>1</v>
      </c>
      <c r="E22" s="87" t="s">
        <v>104</v>
      </c>
      <c r="F22" s="87" t="s">
        <v>105</v>
      </c>
      <c r="G22" s="88" t="s">
        <v>106</v>
      </c>
      <c r="H22" s="89">
        <v>0.7</v>
      </c>
      <c r="I22" s="90" t="s">
        <v>0</v>
      </c>
      <c r="J22" s="90">
        <v>0.75</v>
      </c>
      <c r="K22" s="91" t="str">
        <f>ROUND((IF(H22&lt;100%,H22*$U$5+$T$5,$R$5)),0)&amp;" til "&amp;ROUND((IF(J22&lt;100%,J22*$U$5+$T$5,$R$5)),0)</f>
        <v>0 til 0</v>
      </c>
      <c r="L22" s="91" t="str">
        <f>ROUND(H22*$S$5*$H22,0)&amp;" til "&amp;ROUND(J22*$S$5*$J22,0)</f>
        <v>0 til 0</v>
      </c>
      <c r="M22" s="92">
        <f>IF((H22*$S$5*$H22)=0,0,((2.8/(H22*$S$5*$H22))^(1/3)*500/86400))</f>
        <v>0</v>
      </c>
      <c r="N22" s="92" t="s">
        <v>0</v>
      </c>
      <c r="O22" s="93">
        <f>IF((J22*$S$5*$H22)=0,0,((2.8/(J22*$S$5*$J22))^(1/3)*500/86400))</f>
        <v>0</v>
      </c>
      <c r="P22" s="96" t="s">
        <v>76</v>
      </c>
    </row>
    <row r="23" spans="2:16" ht="28.8" x14ac:dyDescent="0.3">
      <c r="C23" s="94" t="s">
        <v>3</v>
      </c>
      <c r="D23" s="95" t="s">
        <v>86</v>
      </c>
      <c r="E23" s="15" t="s">
        <v>87</v>
      </c>
      <c r="F23" s="14"/>
      <c r="G23" s="52"/>
      <c r="H23" s="13">
        <v>0.55000000000000004</v>
      </c>
      <c r="I23" s="12" t="s">
        <v>0</v>
      </c>
      <c r="J23" s="12">
        <v>1</v>
      </c>
      <c r="K23" s="5" t="str">
        <f>ROUND((IF(H23&lt;100%,H23*$U$5+$T$5,$R$5)),0)&amp;" til "&amp;ROUND((IF(J23&lt;100%,J23*$U$5+$T$5,$R$5)),0)</f>
        <v>0 til 0</v>
      </c>
      <c r="L23" s="5" t="str">
        <f>ROUND(H23*$S$5*$H23,0)&amp;" til "&amp;ROUND(J23*$S$5*$J23,0)</f>
        <v>0 til 0</v>
      </c>
      <c r="M23" s="7">
        <f>IF((H23*$S$5*$H23)=0,0,((2.8/(H23*$S$5*$H23))^(1/3)*500/86400))</f>
        <v>0</v>
      </c>
      <c r="N23" s="7" t="s">
        <v>0</v>
      </c>
      <c r="O23" s="11">
        <f>IF((J23*$S$5*$H23)=0,0,((2.8/(J23*$S$5*$J23))^(1/3)*500/86400))</f>
        <v>0</v>
      </c>
      <c r="P23" s="97"/>
    </row>
    <row r="24" spans="2:16" x14ac:dyDescent="0.3">
      <c r="D24" s="55" t="s">
        <v>88</v>
      </c>
      <c r="E24" s="14" t="s">
        <v>107</v>
      </c>
      <c r="F24" s="14" t="s">
        <v>77</v>
      </c>
      <c r="G24" s="98" t="s">
        <v>108</v>
      </c>
      <c r="H24" s="13">
        <v>0.95</v>
      </c>
      <c r="I24" s="12" t="s">
        <v>0</v>
      </c>
      <c r="J24" s="12">
        <v>1.05</v>
      </c>
      <c r="K24" s="5" t="str">
        <f>ROUND((IF(H24&lt;100%,H24*$U$5+$T$5,$R$5)),0)&amp;" til "&amp;ROUND((IF(J24&lt;100%,J24*$U$5+$T$5,$R$5)),0)</f>
        <v>0 til 0</v>
      </c>
      <c r="L24" s="5" t="str">
        <f>ROUND(H24*$S$5*$H24,0)&amp;" til "&amp;ROUND(J24*$S$5*$J24,0)</f>
        <v>0 til 0</v>
      </c>
      <c r="M24" s="7">
        <f>IF((H24*$S$5*$H24)=0,0,((2.8/(H24*$S$5*$H24))^(1/3)*500/86400))</f>
        <v>0</v>
      </c>
      <c r="N24" s="7" t="s">
        <v>0</v>
      </c>
      <c r="O24" s="11">
        <f>IF((J24*$S$5*$H24)=0,0,((2.8/(J24*$S$5*$J24))^(1/3)*500/86400))</f>
        <v>0</v>
      </c>
      <c r="P24" s="97"/>
    </row>
    <row r="25" spans="2:16" ht="43.2" x14ac:dyDescent="0.3">
      <c r="D25" s="62" t="s">
        <v>91</v>
      </c>
      <c r="E25" s="20" t="s">
        <v>92</v>
      </c>
      <c r="F25" s="20"/>
      <c r="G25" s="54">
        <v>20</v>
      </c>
      <c r="H25" s="99">
        <v>0.65</v>
      </c>
      <c r="I25" s="19" t="s">
        <v>0</v>
      </c>
      <c r="J25" s="19">
        <v>0.75</v>
      </c>
      <c r="K25" s="18" t="str">
        <f>ROUND((IF(H25&lt;100%,H25*$U$5+$T$5,$R$5)),0)&amp;" til "&amp;ROUND((IF(J25&lt;100%,J25*$U$5+$T$5,$R$5)),0)</f>
        <v>0 til 0</v>
      </c>
      <c r="L25" s="18" t="str">
        <f>ROUND(H25*$S$5*$H25,0)&amp;" til "&amp;ROUND(J25*$S$5*$J25,0)</f>
        <v>0 til 0</v>
      </c>
      <c r="M25" s="17">
        <f>IF((H25*$S$5*$H25)=0,0,((2.8/(H25*$S$5*$H25))^(1/3)*500/86400))</f>
        <v>0</v>
      </c>
      <c r="N25" s="17" t="s">
        <v>0</v>
      </c>
      <c r="O25" s="16">
        <f>IF((J25*$S$5*$H25)=0,0,((2.8/(J25*$S$5*$J25))^(1/3)*500/86400))</f>
        <v>0</v>
      </c>
      <c r="P25" s="100" t="s">
        <v>76</v>
      </c>
    </row>
    <row r="26" spans="2:16" x14ac:dyDescent="0.3">
      <c r="B26" s="82" t="s">
        <v>109</v>
      </c>
      <c r="C26" s="82" t="s">
        <v>6</v>
      </c>
      <c r="D26" s="83" t="s">
        <v>5</v>
      </c>
      <c r="E26" s="56" t="s">
        <v>94</v>
      </c>
      <c r="F26" s="56" t="s">
        <v>82</v>
      </c>
      <c r="G26" s="57">
        <v>28</v>
      </c>
      <c r="H26" s="84">
        <v>0.82499999999999996</v>
      </c>
      <c r="I26" s="58" t="s">
        <v>0</v>
      </c>
      <c r="J26" s="58">
        <v>0.875</v>
      </c>
      <c r="K26" s="59" t="str">
        <f>ROUND((IF(H26&lt;100%,H26*$U$5+$T$5,$R$5)),0)&amp;" til "&amp;ROUND((IF(J26&lt;100%,J26*$U$5+$T$5,$R$5)),0)</f>
        <v>0 til 0</v>
      </c>
      <c r="L26" s="59" t="str">
        <f>ROUND(H26*$S$5*$H26,0)&amp;" til "&amp;ROUND(J26*$S$5*$J26,0)</f>
        <v>0 til 0</v>
      </c>
      <c r="M26" s="60">
        <f>IF((H26*$S$5*$H26)=0,0,((2.8/(H26*$S$5*$H26))^(1/3)*500/86400))</f>
        <v>0</v>
      </c>
      <c r="N26" s="60" t="s">
        <v>0</v>
      </c>
      <c r="O26" s="61">
        <f>IF((J26*$S$5*$H26)=0,0,((2.8/(J26*$S$5*$J26))^(1/3)*500/86400))</f>
        <v>0</v>
      </c>
    </row>
    <row r="27" spans="2:16" x14ac:dyDescent="0.3">
      <c r="B27" s="10"/>
      <c r="C27" s="85" t="s">
        <v>4</v>
      </c>
      <c r="D27" s="86" t="s">
        <v>1</v>
      </c>
      <c r="E27" s="87" t="s">
        <v>104</v>
      </c>
      <c r="F27" s="87" t="s">
        <v>105</v>
      </c>
      <c r="G27" s="88" t="s">
        <v>106</v>
      </c>
      <c r="H27" s="89">
        <v>0.7</v>
      </c>
      <c r="I27" s="90" t="s">
        <v>0</v>
      </c>
      <c r="J27" s="90">
        <v>0.75</v>
      </c>
      <c r="K27" s="91" t="str">
        <f>ROUND((IF(H27&lt;100%,H27*$U$5+$T$5,$R$5)),0)&amp;" til "&amp;ROUND((IF(J27&lt;100%,J27*$U$5+$T$5,$R$5)),0)</f>
        <v>0 til 0</v>
      </c>
      <c r="L27" s="91" t="str">
        <f>ROUND(H27*$S$5*$H27,0)&amp;" til "&amp;ROUND(J27*$S$5*$J27,0)</f>
        <v>0 til 0</v>
      </c>
      <c r="M27" s="92">
        <f>IF((H27*$S$5*$H27)=0,0,((2.8/(H27*$S$5*$H27))^(1/3)*500/86400))</f>
        <v>0</v>
      </c>
      <c r="N27" s="92" t="s">
        <v>0</v>
      </c>
      <c r="O27" s="93">
        <f>IF((J27*$S$5*$H27)=0,0,((2.8/(J27*$S$5*$J27))^(1/3)*500/86400))</f>
        <v>0</v>
      </c>
      <c r="P27" s="10"/>
    </row>
    <row r="28" spans="2:16" ht="28.8" x14ac:dyDescent="0.3">
      <c r="C28" s="94" t="s">
        <v>3</v>
      </c>
      <c r="D28" s="95" t="s">
        <v>86</v>
      </c>
      <c r="E28" s="15" t="s">
        <v>87</v>
      </c>
      <c r="F28" s="14"/>
      <c r="G28" s="52"/>
      <c r="H28" s="13">
        <v>0.55000000000000004</v>
      </c>
      <c r="I28" s="12" t="s">
        <v>0</v>
      </c>
      <c r="J28" s="12">
        <v>1</v>
      </c>
      <c r="K28" s="5" t="str">
        <f>ROUND((IF(H28&lt;100%,H28*$U$5+$T$5,$R$5)),0)&amp;" til "&amp;ROUND((IF(J28&lt;100%,J28*$U$5+$T$5,$R$5)),0)</f>
        <v>0 til 0</v>
      </c>
      <c r="L28" s="5" t="str">
        <f>ROUND(H28*$S$5*$H28,0)&amp;" til "&amp;ROUND(J28*$S$5*$J28,0)</f>
        <v>0 til 0</v>
      </c>
      <c r="M28" s="7">
        <f>IF((H28*$S$5*$H28)=0,0,((2.8/(H28*$S$5*$H28))^(1/3)*500/86400))</f>
        <v>0</v>
      </c>
      <c r="N28" s="7" t="s">
        <v>0</v>
      </c>
      <c r="O28" s="11">
        <f>IF((J28*$S$5*$H28)=0,0,((2.8/(J28*$S$5*$J28))^(1/3)*500/86400))</f>
        <v>0</v>
      </c>
      <c r="P28" s="97"/>
    </row>
    <row r="29" spans="2:16" x14ac:dyDescent="0.3">
      <c r="D29" s="55" t="s">
        <v>88</v>
      </c>
      <c r="E29" s="14" t="s">
        <v>107</v>
      </c>
      <c r="F29" s="14" t="s">
        <v>77</v>
      </c>
      <c r="G29" s="98" t="s">
        <v>90</v>
      </c>
      <c r="H29" s="13">
        <v>0.95</v>
      </c>
      <c r="I29" s="12" t="s">
        <v>0</v>
      </c>
      <c r="J29" s="12">
        <v>1.05</v>
      </c>
      <c r="K29" s="5" t="str">
        <f>ROUND((IF(H29&lt;100%,H29*$U$5+$T$5,$R$5)),0)&amp;" til "&amp;ROUND((IF(J29&lt;100%,J29*$U$5+$T$5,$R$5)),0)</f>
        <v>0 til 0</v>
      </c>
      <c r="L29" s="5" t="str">
        <f>ROUND(H29*$S$5*$H29,0)&amp;" til "&amp;ROUND(J29*$S$5*$J29,0)</f>
        <v>0 til 0</v>
      </c>
      <c r="M29" s="7">
        <f>IF((H29*$S$5*$H29)=0,0,((2.8/(H29*$S$5*$H29))^(1/3)*500/86400))</f>
        <v>0</v>
      </c>
      <c r="N29" s="7" t="s">
        <v>0</v>
      </c>
      <c r="O29" s="11">
        <f>IF((J29*$S$5*$H29)=0,0,((2.8/(J29*$S$5*$J29))^(1/3)*500/86400))</f>
        <v>0</v>
      </c>
      <c r="P29" s="97"/>
    </row>
    <row r="30" spans="2:16" ht="43.2" x14ac:dyDescent="0.3">
      <c r="D30" s="62" t="s">
        <v>91</v>
      </c>
      <c r="E30" s="20" t="s">
        <v>92</v>
      </c>
      <c r="F30" s="20"/>
      <c r="G30" s="54">
        <v>20</v>
      </c>
      <c r="H30" s="99">
        <v>0.65</v>
      </c>
      <c r="I30" s="19" t="s">
        <v>0</v>
      </c>
      <c r="J30" s="19">
        <v>0.75</v>
      </c>
      <c r="K30" s="18" t="str">
        <f>ROUND((IF(H30&lt;100%,H30*$U$5+$T$5,$R$5)),0)&amp;" til "&amp;ROUND((IF(J30&lt;100%,J30*$U$5+$T$5,$R$5)),0)</f>
        <v>0 til 0</v>
      </c>
      <c r="L30" s="18" t="str">
        <f>ROUND(H30*$S$5*$H30,0)&amp;" til "&amp;ROUND(J30*$S$5*$J30,0)</f>
        <v>0 til 0</v>
      </c>
      <c r="M30" s="17">
        <f>IF((H30*$S$5*$H30)=0,0,((2.8/(H30*$S$5*$H30))^(1/3)*500/86400))</f>
        <v>0</v>
      </c>
      <c r="N30" s="17" t="s">
        <v>0</v>
      </c>
      <c r="O30" s="16">
        <f>IF((J30*$S$5*$H30)=0,0,((2.8/(J30*$S$5*$J30))^(1/3)*500/86400))</f>
        <v>0</v>
      </c>
      <c r="P30" s="100" t="s">
        <v>76</v>
      </c>
    </row>
    <row r="31" spans="2:16" x14ac:dyDescent="0.3">
      <c r="B31" s="82" t="s">
        <v>110</v>
      </c>
      <c r="C31" s="82" t="s">
        <v>6</v>
      </c>
      <c r="D31" s="83" t="s">
        <v>5</v>
      </c>
      <c r="E31" s="56" t="s">
        <v>100</v>
      </c>
      <c r="F31" s="56" t="s">
        <v>82</v>
      </c>
      <c r="G31" s="57">
        <v>28</v>
      </c>
      <c r="H31" s="84">
        <v>0.82499999999999996</v>
      </c>
      <c r="I31" s="58" t="s">
        <v>0</v>
      </c>
      <c r="J31" s="58">
        <v>0.875</v>
      </c>
      <c r="K31" s="59" t="str">
        <f>ROUND((IF(H31&lt;100%,H31*$U$5+$T$5,$R$5)),0)&amp;" til "&amp;ROUND((IF(J31&lt;100%,J31*$U$5+$T$5,$R$5)),0)</f>
        <v>0 til 0</v>
      </c>
      <c r="L31" s="59" t="str">
        <f>ROUND(H31*$S$5*$H31,0)&amp;" til "&amp;ROUND(J31*$S$5*$J31,0)</f>
        <v>0 til 0</v>
      </c>
      <c r="M31" s="60">
        <f>IF((H31*$S$5*$H31)=0,0,((2.8/(H31*$S$5*$H31))^(1/3)*500/86400))</f>
        <v>0</v>
      </c>
      <c r="N31" s="60" t="s">
        <v>0</v>
      </c>
      <c r="O31" s="61">
        <f>IF((J31*$S$5*$H31)=0,0,((2.8/(J31*$S$5*$J31))^(1/3)*500/86400))</f>
        <v>0</v>
      </c>
    </row>
    <row r="32" spans="2:16" ht="43.2" x14ac:dyDescent="0.3">
      <c r="B32" s="10"/>
      <c r="C32" s="85" t="s">
        <v>4</v>
      </c>
      <c r="D32" s="86" t="s">
        <v>1</v>
      </c>
      <c r="E32" s="87" t="s">
        <v>111</v>
      </c>
      <c r="F32" s="87" t="s">
        <v>74</v>
      </c>
      <c r="G32" s="88" t="s">
        <v>112</v>
      </c>
      <c r="H32" s="89">
        <v>0.7</v>
      </c>
      <c r="I32" s="90" t="s">
        <v>0</v>
      </c>
      <c r="J32" s="90">
        <v>0.75</v>
      </c>
      <c r="K32" s="91" t="str">
        <f>ROUND((IF(H32&lt;100%,H32*$U$5+$T$5,$R$5)),0)&amp;" til "&amp;ROUND((IF(J32&lt;100%,J32*$U$5+$T$5,$R$5)),0)</f>
        <v>0 til 0</v>
      </c>
      <c r="L32" s="91" t="str">
        <f>ROUND(H32*$S$5*$H32,0)&amp;" til "&amp;ROUND(J32*$S$5*$J32,0)</f>
        <v>0 til 0</v>
      </c>
      <c r="M32" s="92">
        <f>IF((H32*$S$5*$H32)=0,0,((2.8/(H32*$S$5*$H32))^(1/3)*500/86400))</f>
        <v>0</v>
      </c>
      <c r="N32" s="92" t="s">
        <v>0</v>
      </c>
      <c r="O32" s="93">
        <f>IF((J32*$S$5*$H32)=0,0,((2.8/(J32*$S$5*$J32))^(1/3)*500/86400))</f>
        <v>0</v>
      </c>
      <c r="P32" s="96" t="s">
        <v>76</v>
      </c>
    </row>
    <row r="33" spans="2:16" ht="28.8" x14ac:dyDescent="0.3">
      <c r="C33" s="94" t="s">
        <v>3</v>
      </c>
      <c r="D33" s="95" t="s">
        <v>86</v>
      </c>
      <c r="E33" s="15" t="s">
        <v>87</v>
      </c>
      <c r="F33" s="14"/>
      <c r="G33" s="52"/>
      <c r="H33" s="13">
        <v>0.55000000000000004</v>
      </c>
      <c r="I33" s="12" t="s">
        <v>0</v>
      </c>
      <c r="J33" s="12">
        <v>1</v>
      </c>
      <c r="K33" s="5" t="str">
        <f>ROUND((IF(H33&lt;100%,H33*$U$5+$T$5,$R$5)),0)&amp;" til "&amp;ROUND((IF(J33&lt;100%,J33*$U$5+$T$5,$R$5)),0)</f>
        <v>0 til 0</v>
      </c>
      <c r="L33" s="5" t="str">
        <f>ROUND(H33*$S$5*$H33,0)&amp;" til "&amp;ROUND(J33*$S$5*$J33,0)</f>
        <v>0 til 0</v>
      </c>
      <c r="M33" s="7">
        <f>IF((H33*$S$5*$H33)=0,0,((2.8/(H33*$S$5*$H33))^(1/3)*500/86400))</f>
        <v>0</v>
      </c>
      <c r="N33" s="7" t="s">
        <v>0</v>
      </c>
      <c r="O33" s="11">
        <f>IF((J33*$S$5*$H33)=0,0,((2.8/(J33*$S$5*$J33))^(1/3)*500/86400))</f>
        <v>0</v>
      </c>
      <c r="P33" s="97"/>
    </row>
    <row r="34" spans="2:16" x14ac:dyDescent="0.3">
      <c r="C34" s="51"/>
      <c r="D34" s="55" t="s">
        <v>88</v>
      </c>
      <c r="E34" s="14" t="s">
        <v>78</v>
      </c>
      <c r="F34" s="14" t="s">
        <v>77</v>
      </c>
      <c r="G34" s="52" t="s">
        <v>2</v>
      </c>
      <c r="H34" s="12">
        <v>1</v>
      </c>
      <c r="I34" s="12" t="s">
        <v>0</v>
      </c>
      <c r="J34" s="12">
        <v>1.05</v>
      </c>
      <c r="K34" s="5" t="str">
        <f>ROUND((IF(H34&lt;100%,H34*$U$5+$T$5,$R$5)),0)&amp;" til "&amp;ROUND((IF(J34&lt;100%,J34*$U$5+$T$5,$R$5)),0)</f>
        <v>0 til 0</v>
      </c>
      <c r="L34" s="5" t="str">
        <f>ROUND(H34*$S$5*$H34,0)&amp;" til "&amp;ROUND(J34*$S$5*$J34,0)</f>
        <v>0 til 0</v>
      </c>
      <c r="M34" s="7">
        <f>IF((H34*$S$5*$H34)=0,0,((2.8/(H34*$S$5*$H34))^(1/3)*500/86400))</f>
        <v>0</v>
      </c>
      <c r="N34" s="7" t="s">
        <v>0</v>
      </c>
      <c r="O34" s="11">
        <f>IF((J34*$S$5*$H34)=0,0,((2.8/(J34*$S$5*$J34))^(1/3)*500/86400))</f>
        <v>0</v>
      </c>
      <c r="P34" s="97"/>
    </row>
    <row r="35" spans="2:16" x14ac:dyDescent="0.3">
      <c r="B35" s="22"/>
      <c r="C35" s="53"/>
      <c r="D35" s="62" t="s">
        <v>91</v>
      </c>
      <c r="E35" s="20" t="s">
        <v>79</v>
      </c>
      <c r="F35" s="20" t="s">
        <v>74</v>
      </c>
      <c r="G35" s="54" t="s">
        <v>7</v>
      </c>
      <c r="H35" s="19">
        <v>0.92500000000000004</v>
      </c>
      <c r="I35" s="19" t="s">
        <v>0</v>
      </c>
      <c r="J35" s="19">
        <v>0.97499999999999998</v>
      </c>
      <c r="K35" s="18" t="str">
        <f>ROUND((IF(H35&lt;100%,H35*$U$5+$T$5,$R$5)),0)&amp;" til "&amp;ROUND((IF(J35&lt;100%,J35*$U$5+$T$5,$R$5)),0)</f>
        <v>0 til 0</v>
      </c>
      <c r="L35" s="18" t="str">
        <f>ROUND(H35*$S$5*$H35,0)&amp;" til "&amp;ROUND(J35*$S$5*$J35,0)</f>
        <v>0 til 0</v>
      </c>
      <c r="M35" s="17">
        <f>IF((H35*$S$5*$H35)=0,0,((2.8/(H35*$S$5*$H35))^(1/3)*500/86400))</f>
        <v>0</v>
      </c>
      <c r="N35" s="17" t="s">
        <v>0</v>
      </c>
      <c r="O35" s="16">
        <f>IF((J35*$S$5*$H35)=0,0,((2.8/(J35*$S$5*$J35))^(1/3)*500/86400))</f>
        <v>0</v>
      </c>
      <c r="P35" s="101"/>
    </row>
  </sheetData>
  <mergeCells count="9">
    <mergeCell ref="T6:T11"/>
    <mergeCell ref="U6:U11"/>
    <mergeCell ref="R6:R7"/>
    <mergeCell ref="S6:S7"/>
    <mergeCell ref="D3:G3"/>
    <mergeCell ref="D4:G4"/>
    <mergeCell ref="H4:O4"/>
    <mergeCell ref="H5:J5"/>
    <mergeCell ref="M5:O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6DFC0-3F9E-4BDF-96AD-D9BE280AD385}">
  <dimension ref="A1:H19"/>
  <sheetViews>
    <sheetView workbookViewId="0">
      <selection activeCell="H4" sqref="H4:H6"/>
    </sheetView>
  </sheetViews>
  <sheetFormatPr defaultColWidth="8.77734375" defaultRowHeight="14.4" x14ac:dyDescent="0.3"/>
  <cols>
    <col min="1" max="1" width="10.6640625" style="1" customWidth="1"/>
    <col min="2" max="7" width="8.77734375" style="1"/>
    <col min="8" max="8" width="79.21875" style="1" customWidth="1"/>
    <col min="9" max="16384" width="8.77734375" style="1"/>
  </cols>
  <sheetData>
    <row r="1" spans="1:8" ht="38.549999999999997" customHeight="1" x14ac:dyDescent="0.3"/>
    <row r="4" spans="1:8" ht="23.4" x14ac:dyDescent="0.45">
      <c r="A4" s="38" t="s">
        <v>28</v>
      </c>
      <c r="H4" s="38" t="s">
        <v>29</v>
      </c>
    </row>
    <row r="6" spans="1:8" ht="73.5" customHeight="1" x14ac:dyDescent="0.35">
      <c r="A6" s="80" t="s">
        <v>30</v>
      </c>
      <c r="B6" s="81"/>
      <c r="C6" s="81"/>
      <c r="D6" s="81"/>
      <c r="E6" s="81"/>
      <c r="F6" s="81"/>
      <c r="H6" s="39" t="s">
        <v>31</v>
      </c>
    </row>
    <row r="8" spans="1:8" ht="18" x14ac:dyDescent="0.35">
      <c r="A8" s="4" t="s">
        <v>11</v>
      </c>
      <c r="B8" s="4"/>
      <c r="C8" s="4"/>
      <c r="D8" s="4"/>
      <c r="E8" s="4"/>
      <c r="F8" s="4"/>
      <c r="G8" s="4"/>
      <c r="H8" s="4"/>
    </row>
    <row r="9" spans="1:8" ht="18.600000000000001" thickBot="1" x14ac:dyDescent="0.4">
      <c r="A9" s="4" t="s">
        <v>32</v>
      </c>
      <c r="B9" s="4" t="s">
        <v>33</v>
      </c>
      <c r="C9" s="4"/>
      <c r="D9" s="4"/>
      <c r="E9" s="4"/>
      <c r="F9" s="4"/>
      <c r="G9" s="4"/>
      <c r="H9" s="4" t="s">
        <v>34</v>
      </c>
    </row>
    <row r="10" spans="1:8" ht="30.45" customHeight="1" thickBot="1" x14ac:dyDescent="0.35">
      <c r="A10" s="40" t="s">
        <v>35</v>
      </c>
      <c r="B10" s="41" t="s">
        <v>36</v>
      </c>
      <c r="C10" s="41"/>
      <c r="D10" s="41"/>
      <c r="E10" s="41"/>
      <c r="F10" s="41"/>
      <c r="G10" s="41"/>
      <c r="H10" s="42" t="s">
        <v>37</v>
      </c>
    </row>
    <row r="11" spans="1:8" ht="30.45" customHeight="1" thickBot="1" x14ac:dyDescent="0.35">
      <c r="A11" s="43" t="s">
        <v>38</v>
      </c>
      <c r="B11" s="44" t="s">
        <v>39</v>
      </c>
      <c r="C11" s="44"/>
      <c r="D11" s="44"/>
      <c r="E11" s="44"/>
      <c r="F11" s="44"/>
      <c r="G11" s="44"/>
      <c r="H11" s="45" t="s">
        <v>40</v>
      </c>
    </row>
    <row r="12" spans="1:8" ht="30.45" customHeight="1" thickBot="1" x14ac:dyDescent="0.35">
      <c r="A12" s="40" t="s">
        <v>41</v>
      </c>
      <c r="B12" s="41" t="s">
        <v>42</v>
      </c>
      <c r="C12" s="41"/>
      <c r="D12" s="41"/>
      <c r="E12" s="41"/>
      <c r="F12" s="41"/>
      <c r="G12" s="41"/>
      <c r="H12" s="46" t="s">
        <v>43</v>
      </c>
    </row>
    <row r="13" spans="1:8" ht="30.45" customHeight="1" thickBot="1" x14ac:dyDescent="0.35">
      <c r="A13" s="43" t="s">
        <v>44</v>
      </c>
      <c r="B13" s="44" t="s">
        <v>45</v>
      </c>
      <c r="C13" s="44"/>
      <c r="D13" s="44"/>
      <c r="E13" s="44"/>
      <c r="F13" s="44"/>
      <c r="G13" s="44"/>
      <c r="H13" s="47" t="s">
        <v>46</v>
      </c>
    </row>
    <row r="14" spans="1:8" ht="30.45" customHeight="1" thickBot="1" x14ac:dyDescent="0.35">
      <c r="A14" s="40" t="s">
        <v>47</v>
      </c>
      <c r="B14" s="41" t="s">
        <v>48</v>
      </c>
      <c r="C14" s="41"/>
      <c r="D14" s="41"/>
      <c r="E14" s="41"/>
      <c r="F14" s="41"/>
      <c r="G14" s="41"/>
      <c r="H14" s="46" t="s">
        <v>49</v>
      </c>
    </row>
    <row r="15" spans="1:8" ht="30.45" customHeight="1" thickBot="1" x14ac:dyDescent="0.35">
      <c r="A15" s="43" t="s">
        <v>50</v>
      </c>
      <c r="B15" s="44" t="s">
        <v>51</v>
      </c>
      <c r="C15" s="44"/>
      <c r="D15" s="44"/>
      <c r="E15" s="44"/>
      <c r="F15" s="44"/>
      <c r="G15" s="44"/>
      <c r="H15" s="47" t="s">
        <v>52</v>
      </c>
    </row>
    <row r="16" spans="1:8" ht="30.45" customHeight="1" thickBot="1" x14ac:dyDescent="0.35">
      <c r="A16" s="40" t="s">
        <v>53</v>
      </c>
      <c r="B16" s="41" t="s">
        <v>54</v>
      </c>
      <c r="C16" s="41"/>
      <c r="D16" s="41"/>
      <c r="E16" s="41"/>
      <c r="F16" s="41"/>
      <c r="G16" s="41"/>
      <c r="H16" s="46" t="s">
        <v>55</v>
      </c>
    </row>
    <row r="17" spans="1:8" ht="30.45" customHeight="1" thickBot="1" x14ac:dyDescent="0.35">
      <c r="A17" s="43" t="s">
        <v>56</v>
      </c>
      <c r="B17" s="44" t="s">
        <v>57</v>
      </c>
      <c r="C17" s="44"/>
      <c r="D17" s="44"/>
      <c r="E17" s="44"/>
      <c r="F17" s="44"/>
      <c r="G17" s="44"/>
      <c r="H17" s="47" t="s">
        <v>58</v>
      </c>
    </row>
    <row r="18" spans="1:8" ht="30.45" customHeight="1" thickBot="1" x14ac:dyDescent="0.35">
      <c r="A18" s="40" t="s">
        <v>59</v>
      </c>
      <c r="B18" s="41" t="s">
        <v>60</v>
      </c>
      <c r="C18" s="41"/>
      <c r="D18" s="41"/>
      <c r="E18" s="41"/>
      <c r="F18" s="41"/>
      <c r="G18" s="41"/>
      <c r="H18" s="46" t="s">
        <v>61</v>
      </c>
    </row>
    <row r="19" spans="1:8" ht="30.45" customHeight="1" thickBot="1" x14ac:dyDescent="0.35">
      <c r="A19" s="43" t="s">
        <v>62</v>
      </c>
      <c r="B19" s="44" t="s">
        <v>63</v>
      </c>
      <c r="C19" s="44"/>
      <c r="D19" s="44"/>
      <c r="E19" s="44"/>
      <c r="F19" s="44"/>
      <c r="G19" s="44"/>
      <c r="H19" s="47" t="s">
        <v>64</v>
      </c>
    </row>
  </sheetData>
  <mergeCells count="1">
    <mergeCell ref="A6:F6"/>
  </mergeCells>
  <hyperlinks>
    <hyperlink ref="H6" r:id="rId1" xr:uid="{DEB7ADB6-16E3-44E7-8525-7E47A09AC646}"/>
  </hyperlinks>
  <pageMargins left="0.7" right="0.7" top="0.75" bottom="0.75" header="0.3" footer="0.3"/>
  <pageSetup paperSize="9"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3" ma:contentTypeDescription="Opret et nyt dokument." ma:contentTypeScope="" ma:versionID="c9e16672cc7445a597bcc2990b63d11c">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d3c88555c679efe700714664dac02cab"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EECB1-BEAE-4D80-AB3D-B8837A20DF9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785913c-27ef-4905-9111-852e403b67f6"/>
    <ds:schemaRef ds:uri="19e50bb4-0c1d-411f-9cf2-5ba2432b7c08"/>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8446DC5-A0B6-46F5-9F26-A3681139D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084206-6A62-4405-A1FE-EF5D4D0E1A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Program 3x pr. uge</vt:lpstr>
      <vt:lpstr>Opvarmningsprotokol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2020-03-20T12:58:11Z</dcterms:created>
  <dcterms:modified xsi:type="dcterms:W3CDTF">2020-06-08T11:34:47Z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