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difacad-my.sharepoint.com/personal/ole_roning_dk/Documents/MasterCamp/"/>
    </mc:Choice>
  </mc:AlternateContent>
  <xr:revisionPtr revIDLastSave="0" documentId="8_{42D28911-6E66-498E-9DEB-6F78E94E2E4E}" xr6:coauthVersionLast="44" xr6:coauthVersionMax="44" xr10:uidLastSave="{00000000-0000-0000-0000-000000000000}"/>
  <bookViews>
    <workbookView xWindow="28680" yWindow="-120" windowWidth="29040" windowHeight="15840" activeTab="1" xr2:uid="{687D6D6C-3C92-4E80-B1B0-51D3CF5D6711}"/>
  </bookViews>
  <sheets>
    <sheet name="LÆS" sheetId="3" r:id="rId1"/>
    <sheet name="Program 3x pr. uge" sheetId="1" r:id="rId2"/>
    <sheet name="Opvarmningsprotokol"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5" i="1" l="1"/>
  <c r="O11" i="1"/>
  <c r="M11" i="1"/>
  <c r="L11" i="1"/>
  <c r="O10" i="1"/>
  <c r="M10" i="1"/>
  <c r="L10" i="1"/>
  <c r="O29" i="1"/>
  <c r="M29" i="1"/>
  <c r="L29" i="1"/>
  <c r="O28" i="1"/>
  <c r="M28" i="1"/>
  <c r="L28" i="1"/>
  <c r="O27" i="1"/>
  <c r="M27" i="1"/>
  <c r="L27" i="1"/>
  <c r="K27" i="1"/>
  <c r="O26" i="1"/>
  <c r="M26" i="1"/>
  <c r="L26" i="1"/>
  <c r="O25" i="1"/>
  <c r="M25" i="1"/>
  <c r="L25" i="1"/>
  <c r="O24" i="1"/>
  <c r="M24" i="1"/>
  <c r="L24" i="1"/>
  <c r="O23" i="1"/>
  <c r="M23" i="1"/>
  <c r="L23" i="1"/>
  <c r="O22" i="1"/>
  <c r="M22" i="1"/>
  <c r="L22" i="1"/>
  <c r="O21" i="1"/>
  <c r="M21" i="1"/>
  <c r="L21" i="1"/>
  <c r="O20" i="1"/>
  <c r="M20" i="1"/>
  <c r="L20" i="1"/>
  <c r="O19" i="1"/>
  <c r="M19" i="1"/>
  <c r="L19" i="1"/>
  <c r="O18" i="1"/>
  <c r="M18" i="1"/>
  <c r="L18" i="1"/>
  <c r="O17" i="1"/>
  <c r="M17" i="1"/>
  <c r="L17" i="1"/>
  <c r="O15" i="1"/>
  <c r="M15" i="1"/>
  <c r="L15" i="1"/>
  <c r="O14" i="1"/>
  <c r="M14" i="1"/>
  <c r="L14" i="1"/>
  <c r="O13" i="1"/>
  <c r="M13" i="1"/>
  <c r="L13" i="1"/>
  <c r="O12" i="1"/>
  <c r="M12" i="1"/>
  <c r="L12" i="1"/>
  <c r="O9" i="1"/>
  <c r="M9" i="1"/>
  <c r="L9" i="1"/>
  <c r="O8" i="1"/>
  <c r="M8" i="1"/>
  <c r="L8" i="1"/>
  <c r="O7" i="1"/>
  <c r="M7" i="1"/>
  <c r="L7" i="1"/>
  <c r="O6" i="1"/>
  <c r="M6" i="1"/>
  <c r="L6" i="1"/>
  <c r="K11" i="1" l="1"/>
  <c r="K10" i="1"/>
  <c r="K29" i="1"/>
  <c r="K28" i="1"/>
  <c r="K24" i="1"/>
  <c r="K23" i="1"/>
  <c r="K20" i="1"/>
  <c r="K19" i="1"/>
  <c r="K17" i="1"/>
  <c r="K15" i="1"/>
  <c r="K8" i="1"/>
  <c r="K6" i="1"/>
  <c r="K26" i="1"/>
  <c r="K22" i="1"/>
  <c r="K18" i="1"/>
  <c r="K13" i="1"/>
  <c r="K7" i="1"/>
  <c r="K12" i="1"/>
  <c r="K25" i="1"/>
  <c r="K21" i="1"/>
  <c r="K14" i="1"/>
  <c r="K9" i="1"/>
</calcChain>
</file>

<file path=xl/sharedStrings.xml><?xml version="1.0" encoding="utf-8"?>
<sst xmlns="http://schemas.openxmlformats.org/spreadsheetml/2006/main" count="242" uniqueCount="121">
  <si>
    <t>til</t>
  </si>
  <si>
    <t>2 min</t>
  </si>
  <si>
    <t>D</t>
  </si>
  <si>
    <t>32+</t>
  </si>
  <si>
    <t>Pas 3</t>
  </si>
  <si>
    <t>C</t>
  </si>
  <si>
    <t>Pas 2</t>
  </si>
  <si>
    <t>30-32</t>
  </si>
  <si>
    <t>B</t>
  </si>
  <si>
    <t>Pas 1</t>
  </si>
  <si>
    <t>30+</t>
  </si>
  <si>
    <t>Udregner sig selv når PULSmaks og EFFEKTmaks er udfyld.</t>
  </si>
  <si>
    <t>Mål ved at ligge stille i 10 min. Brug et pulsur eller tæl selv antal pulsslag på et minut.</t>
  </si>
  <si>
    <t>Mål den ved trappetest</t>
  </si>
  <si>
    <t>Beskrivelse</t>
  </si>
  <si>
    <t>tid/500m (min,sek,0)</t>
  </si>
  <si>
    <t>Watt (J/s)</t>
  </si>
  <si>
    <t>Puls (slag/min)</t>
  </si>
  <si>
    <t>% af pulsreserve</t>
  </si>
  <si>
    <t>Tempi (tag/min)</t>
  </si>
  <si>
    <t>Pause</t>
  </si>
  <si>
    <t>Intervaller (antal x (tid el. distance))</t>
  </si>
  <si>
    <t>Type</t>
  </si>
  <si>
    <t>Pulsreserve</t>
  </si>
  <si>
    <t>Hvilepuls</t>
  </si>
  <si>
    <r>
      <t>EFFEKT</t>
    </r>
    <r>
      <rPr>
        <b/>
        <vertAlign val="subscript"/>
        <sz val="11"/>
        <color theme="1"/>
        <rFont val="Calibri"/>
        <family val="2"/>
        <scheme val="minor"/>
      </rPr>
      <t>maks</t>
    </r>
  </si>
  <si>
    <r>
      <t>PULS</t>
    </r>
    <r>
      <rPr>
        <b/>
        <vertAlign val="subscript"/>
        <sz val="11"/>
        <color theme="1"/>
        <rFont val="Calibri"/>
        <family val="2"/>
        <scheme val="minor"/>
      </rPr>
      <t>maks</t>
    </r>
  </si>
  <si>
    <t>Intensitet</t>
  </si>
  <si>
    <t>Program</t>
  </si>
  <si>
    <t>TEST - Maksimal indsats!</t>
  </si>
  <si>
    <t>START HER</t>
  </si>
  <si>
    <t>Opvarmningsprotokol</t>
  </si>
  <si>
    <t>Se også vores videoforklaring</t>
  </si>
  <si>
    <t>Denne opvarmningsprotokol kan du køre forud for alle de træningspas der er beskrevet i dit program. Protokollen forevises i videomaterialet tilhørende MastersCamp</t>
  </si>
  <si>
    <t>https://youtu.be/piK8_nJSUI4</t>
  </si>
  <si>
    <t>Tid:</t>
  </si>
  <si>
    <t>Hvad:</t>
  </si>
  <si>
    <t>Hvordan:</t>
  </si>
  <si>
    <t>0 - 1 min</t>
  </si>
  <si>
    <t>Roning kun med arme</t>
  </si>
  <si>
    <t>Sid i afviklingen, altså let tilbagelænet og med strakte ben. Træk håndtaget kraftfuldt ind til brystet, og før med det samme armene roligt frem.</t>
  </si>
  <si>
    <t>1 - 2 min</t>
  </si>
  <si>
    <t>Roning med arme og ryg</t>
  </si>
  <si>
    <t>Fra afviklingen fører du armene roligt frem og bugger derefter i hoften, så du nu både trækker med arme og ryg. Benene skal være helt strakte, og du skal fører håndtaget roligt frem.</t>
  </si>
  <si>
    <t>2 - 3 min</t>
  </si>
  <si>
    <t>Fuld tag i tempo 18</t>
  </si>
  <si>
    <t>Mens du fører håndtaget roligt frem, bukker du nu i hoften og så benene og kører helt frem til et fuldt tag. Hold et godt tryk på benene, men kør langsomt frem, så du holder tempoet helt nede i 18.</t>
  </si>
  <si>
    <t>3 - 4 min</t>
  </si>
  <si>
    <t>Tempo 22</t>
  </si>
  <si>
    <t>Ligesom ovenstående, men kør lidt hurtigere frem, så du nu roer i tempo 22</t>
  </si>
  <si>
    <t>4 - 5 min</t>
  </si>
  <si>
    <t>Tempo 26</t>
  </si>
  <si>
    <t>Ligesom ovenstående, men kør lidt hurtigere frem, så du nu roer i tempo 26</t>
  </si>
  <si>
    <t>5 - 6 min</t>
  </si>
  <si>
    <t>Roligt tempo med mindre tryk</t>
  </si>
  <si>
    <t>Let trykket en anelse og find et tempo du slapper af i.</t>
  </si>
  <si>
    <t>6 - 7 min</t>
  </si>
  <si>
    <t>10 tag i tempo 28 efterfulgt af alm. roning i tempo 22</t>
  </si>
  <si>
    <t>Med godt tryk på benene laver du 10 kraftige tag i tempo 28 og finder bagefter ned i et roligt tempo</t>
  </si>
  <si>
    <t>7 - 8 min</t>
  </si>
  <si>
    <t>10 tag i tempo 30 efterfulgt af alm. roning i tempo 22</t>
  </si>
  <si>
    <t>Med godt tryk på benene laver du 10 kraftige tag i tempo 30 og finder bagefter ned i et roligt tempo</t>
  </si>
  <si>
    <t>8 - 9 min</t>
  </si>
  <si>
    <t>10 tag i tempo 32 efterfulgt af alm. roning i tempo 22</t>
  </si>
  <si>
    <t>Med godt tryk på benene laver du 10 kraftige tag i tempo 32 og finder bagefter ned i et roligt tempo</t>
  </si>
  <si>
    <t>9 - 10 min</t>
  </si>
  <si>
    <t>10 tag i tempo 34 efterfulgt af alm. roning i tempo 22</t>
  </si>
  <si>
    <t>Med godt tryk på benene laver du 10 kraftige tag i tempo 34 og finder bagefter ned i et roligt tempo</t>
  </si>
  <si>
    <t>Velkommen til programmet</t>
  </si>
  <si>
    <r>
      <t xml:space="preserve">Indeværende program er udarbejdet i forbindelse med "MasterCamp 2020" og udarbejdet af Dansk Forening for Rosport. Al brug af programmet er på eget ansvar, og det forventes at man som udgangspunkt har erfaring med både ergometerroning og udendørs kaproning. Programmet baseres på nogle meget generelle betragtninger af roerens fysiologiske forudsætninger, men det er derfor også vigtigt at sige: </t>
    </r>
    <r>
      <rPr>
        <b/>
        <sz val="11"/>
        <color theme="1"/>
        <rFont val="Calibri"/>
        <family val="2"/>
        <scheme val="minor"/>
      </rPr>
      <t>One size does NOT fit all</t>
    </r>
    <r>
      <rPr>
        <sz val="11"/>
        <color theme="1"/>
        <rFont val="Calibri"/>
        <family val="2"/>
        <scheme val="minor"/>
      </rPr>
      <t xml:space="preserve"> - så brug hovedet og justér selv når du ikke længere kan gennemfører de angivede træningspas, eller når du ikke længere føler dig udfordret. Programmet må gerne deles, og jeg håber det kan gavne så mange roere som muligt. - </t>
    </r>
    <r>
      <rPr>
        <i/>
        <sz val="11"/>
        <color theme="1"/>
        <rFont val="Calibri"/>
        <family val="2"/>
        <scheme val="minor"/>
      </rPr>
      <t>Ole Søgaard, DFfR</t>
    </r>
  </si>
  <si>
    <t>TESTNING</t>
  </si>
  <si>
    <r>
      <t>Indeværende træningsprogram forudsætter at du udfører en 2 minutters trappetest, hvor du måler din gennemsnitseffekt (Watt) på din hurtigste 2 minutter (EFFEKT</t>
    </r>
    <r>
      <rPr>
        <vertAlign val="subscript"/>
        <sz val="11"/>
        <color theme="1"/>
        <rFont val="Calibri"/>
        <family val="2"/>
        <scheme val="minor"/>
      </rPr>
      <t>maks)</t>
    </r>
    <r>
      <rPr>
        <sz val="11"/>
        <color theme="1"/>
        <rFont val="Calibri"/>
        <family val="2"/>
        <scheme val="minor"/>
      </rPr>
      <t>.</t>
    </r>
  </si>
  <si>
    <t>EFFEKTmaks skal du plotte ind i program arket, i det orange felt. Tallene vil blive brugt at til at guide den intensitet du skal udføre de forskellige programmer med.</t>
  </si>
  <si>
    <t>INTENSITET</t>
  </si>
  <si>
    <t>Det er meget vigtigt at forstå at de angive intensiteter kun er vejledende og markerer den nedre grænse for hvor hårdt du skal arbejde. Det betyder dermed at du altid gerne må arbejde hårdere end programmet angiver hvis du kan. Dog bør du prøve at rette dig nogen lunde efter det, særligt på de lange programmer. Nogle af programmer er med vilje sat til en meget lav intensitet, og her er det vigtigt at du ikke forsøger at kører programmet så hurtigt som muligt. Disse programmer vil også have en beskrivelse, der angiver at det skal være 'LET'.</t>
  </si>
  <si>
    <t>Se vores video om hvordan programmet bruges her:</t>
  </si>
  <si>
    <t>https://youtu.be/TLg9F25KEv4</t>
  </si>
  <si>
    <t>Uge 18</t>
  </si>
  <si>
    <t>6min, 5min,  4min, 3min, 2min, 1min</t>
  </si>
  <si>
    <t>3km, 3km, 3km</t>
  </si>
  <si>
    <t>3 min</t>
  </si>
  <si>
    <t>18, 20, 22</t>
  </si>
  <si>
    <t>Hold tempoet nede, og arbejd med at få så meget glide i båden mellem tagene som muligt</t>
  </si>
  <si>
    <t>Del 2) D</t>
  </si>
  <si>
    <t>0,5-1 min</t>
  </si>
  <si>
    <t>24-40</t>
  </si>
  <si>
    <t>N/A</t>
  </si>
  <si>
    <t>Del 1) A</t>
  </si>
  <si>
    <t>6 x 500m</t>
  </si>
  <si>
    <t>28-30</t>
  </si>
  <si>
    <t>5000 m teknik</t>
  </si>
  <si>
    <t>Uge 19</t>
  </si>
  <si>
    <t>4km, 4km, 4km</t>
  </si>
  <si>
    <t>18-20-18</t>
  </si>
  <si>
    <t>Hold tempoet nede, og arbejd med at få så meget glid i båden mellem tagene som muligt</t>
  </si>
  <si>
    <t>Del 2) B/A</t>
  </si>
  <si>
    <t>- Lav en kontrolleret start, og find efter 10 tag ned i banetryk og tempo - dette bør opleves let. Du afslutter med en kontrolleret spurt, hvor du skal forsøge at øge tempo med 4 tag i 10 tag.</t>
  </si>
  <si>
    <t>1 x 500m maks!</t>
  </si>
  <si>
    <t>5 min</t>
  </si>
  <si>
    <t>Del 2) B</t>
  </si>
  <si>
    <t>4 x 500 m kontrolleret kap.</t>
  </si>
  <si>
    <t>Uge 20</t>
  </si>
  <si>
    <t>Start træning: 5 x 5 tag</t>
  </si>
  <si>
    <t>- Dette er først og fremmest en teknisk øvelse, så find et sted med roligt vand og undgå at 'tage hovedet under armen'. Arbejd med de 5 første tag af din start. Udør dem gerne i forskellige tempi, så du laver nogle i lavt tempo, hvor du sikrer at du rammer længernde, og så nogle i højere tempo, hvor du arbejder på at få de rigtige længder og den rigtige teknik.  med op i tempo. Du kan også godt lave dette i ergometer</t>
  </si>
  <si>
    <t>Uge 21</t>
  </si>
  <si>
    <t>4 x 3 km</t>
  </si>
  <si>
    <t>16, 18, 20, 22</t>
  </si>
  <si>
    <t>5min,  4min, 3min, 2min, 1min</t>
  </si>
  <si>
    <t>Uge 22</t>
  </si>
  <si>
    <t>6 x 2000m</t>
  </si>
  <si>
    <t>18, 18, 20, 20, 22, 22</t>
  </si>
  <si>
    <t xml:space="preserve"> 4min, 3min, 2min, 1min</t>
  </si>
  <si>
    <t>1 x 750m maks!</t>
  </si>
  <si>
    <t>4 x 750 m kontrolleret kap.</t>
  </si>
  <si>
    <t>Uge 23</t>
  </si>
  <si>
    <t>3min, 2min, 1min</t>
  </si>
  <si>
    <t xml:space="preserve"> 4 min</t>
  </si>
  <si>
    <t>1 x 1000m maks!</t>
  </si>
  <si>
    <t>4 x 1000 m kontrolleret kap.</t>
  </si>
  <si>
    <t>7 x 500m</t>
  </si>
  <si>
    <t>18, 18, 20, 22, 24, 26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</si>
</sst>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1"/>
      <color theme="1"/>
      <name val="Calibri"/>
      <family val="2"/>
      <scheme val="minor"/>
    </font>
    <font>
      <b/>
      <sz val="14"/>
      <color theme="1"/>
      <name val="Calibri"/>
      <family val="2"/>
      <scheme val="minor"/>
    </font>
    <font>
      <sz val="16"/>
      <color theme="1"/>
      <name val="Calibri"/>
      <family val="2"/>
      <scheme val="minor"/>
    </font>
    <font>
      <i/>
      <sz val="11"/>
      <color theme="1"/>
      <name val="Calibri"/>
      <family val="2"/>
      <scheme val="minor"/>
    </font>
    <font>
      <b/>
      <vertAlign val="subscript"/>
      <sz val="11"/>
      <color theme="1"/>
      <name val="Calibri"/>
      <family val="2"/>
      <scheme val="minor"/>
    </font>
    <font>
      <b/>
      <sz val="16"/>
      <color theme="1"/>
      <name val="Calibri"/>
      <family val="2"/>
      <scheme val="minor"/>
    </font>
    <font>
      <u/>
      <sz val="11"/>
      <color theme="10"/>
      <name val="Calibri"/>
      <family val="2"/>
      <scheme val="minor"/>
    </font>
    <font>
      <b/>
      <sz val="18"/>
      <color theme="1"/>
      <name val="Calibri"/>
      <family val="2"/>
      <scheme val="minor"/>
    </font>
    <font>
      <sz val="14"/>
      <color theme="1"/>
      <name val="Calibri"/>
      <family val="2"/>
      <scheme val="minor"/>
    </font>
    <font>
      <u/>
      <sz val="14"/>
      <color theme="10"/>
      <name val="Calibri"/>
      <family val="2"/>
      <scheme val="minor"/>
    </font>
    <font>
      <vertAlign val="subscript"/>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0EEE9"/>
        <bgColor indexed="64"/>
      </patternFill>
    </fill>
    <fill>
      <patternFill patternType="solid">
        <fgColor rgb="FFE7A436"/>
        <bgColor indexed="64"/>
      </patternFill>
    </fill>
    <fill>
      <patternFill patternType="solid">
        <fgColor rgb="FF14BE98"/>
        <bgColor indexed="64"/>
      </patternFill>
    </fill>
    <fill>
      <patternFill patternType="solid">
        <fgColor theme="2"/>
        <bgColor indexed="64"/>
      </patternFill>
    </fill>
    <fill>
      <patternFill patternType="solid">
        <fgColor theme="6" tint="0.79998168889431442"/>
        <bgColor indexed="64"/>
      </patternFill>
    </fill>
  </fills>
  <borders count="21">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s>
  <cellStyleXfs count="2">
    <xf numFmtId="0" fontId="0" fillId="0" borderId="0"/>
    <xf numFmtId="0" fontId="7" fillId="0" borderId="0" applyNumberFormat="0" applyFill="0" applyBorder="0" applyAlignment="0" applyProtection="0"/>
  </cellStyleXfs>
  <cellXfs count="134">
    <xf numFmtId="0" fontId="0" fillId="0" borderId="0" xfId="0"/>
    <xf numFmtId="0" fontId="0" fillId="2" borderId="0" xfId="0" applyFill="1"/>
    <xf numFmtId="0" fontId="0" fillId="2" borderId="0" xfId="0" applyFill="1" applyAlignment="1">
      <alignment horizontal="center" vertical="center"/>
    </xf>
    <xf numFmtId="0" fontId="0" fillId="2" borderId="0" xfId="0" applyFill="1" applyAlignment="1">
      <alignment horizontal="center"/>
    </xf>
    <xf numFmtId="1" fontId="0" fillId="2" borderId="0" xfId="0" applyNumberFormat="1" applyFill="1" applyAlignment="1">
      <alignment horizontal="center"/>
    </xf>
    <xf numFmtId="0" fontId="1" fillId="2" borderId="0" xfId="0" applyFont="1" applyFill="1"/>
    <xf numFmtId="0" fontId="2" fillId="2" borderId="0" xfId="0" applyFont="1" applyFill="1"/>
    <xf numFmtId="1" fontId="0" fillId="2" borderId="0" xfId="0" applyNumberFormat="1" applyFill="1" applyAlignment="1">
      <alignment horizontal="center" vertical="top"/>
    </xf>
    <xf numFmtId="0" fontId="1" fillId="2" borderId="0" xfId="0" applyFont="1" applyFill="1" applyAlignment="1">
      <alignment horizontal="center"/>
    </xf>
    <xf numFmtId="47" fontId="0" fillId="2" borderId="0" xfId="0" applyNumberFormat="1" applyFill="1" applyAlignment="1">
      <alignment horizontal="center" vertical="top"/>
    </xf>
    <xf numFmtId="0" fontId="0" fillId="3" borderId="1" xfId="0" applyFill="1" applyBorder="1"/>
    <xf numFmtId="0" fontId="0" fillId="3" borderId="1" xfId="0" applyFill="1" applyBorder="1" applyAlignment="1">
      <alignment horizontal="center" vertical="center"/>
    </xf>
    <xf numFmtId="0" fontId="0" fillId="3" borderId="0" xfId="0" applyFill="1"/>
    <xf numFmtId="47" fontId="0" fillId="2" borderId="4" xfId="0" applyNumberFormat="1" applyFill="1" applyBorder="1" applyAlignment="1">
      <alignment horizontal="center" vertical="top"/>
    </xf>
    <xf numFmtId="164" fontId="0" fillId="2" borderId="0" xfId="0" applyNumberFormat="1" applyFill="1" applyAlignment="1">
      <alignment horizontal="center" vertical="top"/>
    </xf>
    <xf numFmtId="164" fontId="0" fillId="2" borderId="5" xfId="0" applyNumberFormat="1" applyFill="1" applyBorder="1" applyAlignment="1">
      <alignment horizontal="center" vertical="top"/>
    </xf>
    <xf numFmtId="0" fontId="0" fillId="2" borderId="0" xfId="0" applyFill="1" applyAlignment="1">
      <alignment horizontal="center" vertical="top"/>
    </xf>
    <xf numFmtId="0" fontId="0" fillId="2" borderId="0" xfId="0" applyFill="1" applyAlignment="1">
      <alignment horizontal="center" vertical="top" wrapText="1"/>
    </xf>
    <xf numFmtId="47" fontId="0" fillId="2" borderId="2" xfId="0" applyNumberFormat="1" applyFill="1" applyBorder="1" applyAlignment="1">
      <alignment horizontal="center" vertical="top"/>
    </xf>
    <xf numFmtId="47" fontId="0" fillId="2" borderId="1" xfId="0" applyNumberFormat="1" applyFill="1" applyBorder="1" applyAlignment="1">
      <alignment horizontal="center" vertical="top"/>
    </xf>
    <xf numFmtId="1" fontId="0" fillId="2" borderId="1" xfId="0" applyNumberFormat="1" applyFill="1" applyBorder="1" applyAlignment="1">
      <alignment horizontal="center" vertical="top"/>
    </xf>
    <xf numFmtId="10" fontId="0" fillId="2" borderId="1" xfId="0" applyNumberFormat="1" applyFill="1" applyBorder="1" applyAlignment="1">
      <alignment horizontal="center" vertical="top"/>
    </xf>
    <xf numFmtId="164" fontId="0" fillId="2" borderId="1" xfId="0" applyNumberFormat="1" applyFill="1" applyBorder="1" applyAlignment="1">
      <alignment horizontal="center" vertical="top"/>
    </xf>
    <xf numFmtId="10" fontId="0" fillId="2" borderId="3" xfId="0" applyNumberFormat="1" applyFill="1" applyBorder="1" applyAlignment="1">
      <alignment horizontal="center" vertical="top"/>
    </xf>
    <xf numFmtId="0" fontId="0" fillId="2" borderId="1" xfId="0" applyFill="1" applyBorder="1" applyAlignment="1">
      <alignment horizontal="center" vertical="top"/>
    </xf>
    <xf numFmtId="0" fontId="0" fillId="2" borderId="0" xfId="0" applyFill="1" applyAlignment="1">
      <alignment vertical="top" wrapText="1"/>
    </xf>
    <xf numFmtId="10" fontId="0" fillId="2" borderId="5" xfId="0" applyNumberFormat="1" applyFill="1" applyBorder="1" applyAlignment="1">
      <alignment horizontal="center" vertical="top"/>
    </xf>
    <xf numFmtId="0" fontId="0" fillId="2" borderId="1" xfId="0" applyFill="1" applyBorder="1"/>
    <xf numFmtId="0" fontId="0" fillId="2" borderId="0" xfId="0" applyFill="1" applyAlignment="1">
      <alignment wrapText="1"/>
    </xf>
    <xf numFmtId="0" fontId="1" fillId="2" borderId="1" xfId="0" applyFont="1" applyFill="1" applyBorder="1" applyAlignment="1">
      <alignment horizontal="left" vertical="top"/>
    </xf>
    <xf numFmtId="0" fontId="0" fillId="2" borderId="0" xfId="0" applyFill="1" applyAlignment="1">
      <alignment horizontal="left" vertical="top" wrapText="1"/>
    </xf>
    <xf numFmtId="0" fontId="1" fillId="4" borderId="11" xfId="0" applyFont="1" applyFill="1" applyBorder="1" applyAlignment="1">
      <alignment horizontal="center" vertical="center" wrapText="1"/>
    </xf>
    <xf numFmtId="0" fontId="1" fillId="4" borderId="11" xfId="0" applyFont="1" applyFill="1" applyBorder="1" applyAlignment="1">
      <alignment horizontal="center" vertical="center"/>
    </xf>
    <xf numFmtId="0" fontId="3" fillId="3" borderId="1" xfId="0" applyFont="1" applyFill="1" applyBorder="1"/>
    <xf numFmtId="0" fontId="4"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2" xfId="0" applyFill="1" applyBorder="1"/>
    <xf numFmtId="0" fontId="0" fillId="3" borderId="4" xfId="0" applyFill="1" applyBorder="1"/>
    <xf numFmtId="0" fontId="0" fillId="2" borderId="12" xfId="0" applyFill="1" applyBorder="1"/>
    <xf numFmtId="0" fontId="0" fillId="2" borderId="13" xfId="0" applyFill="1" applyBorder="1"/>
    <xf numFmtId="0" fontId="0" fillId="2" borderId="14" xfId="0" applyFill="1" applyBorder="1"/>
    <xf numFmtId="0" fontId="0" fillId="2" borderId="15" xfId="0" applyFill="1" applyBorder="1"/>
    <xf numFmtId="0" fontId="1" fillId="2" borderId="16" xfId="0" applyFont="1" applyFill="1" applyBorder="1"/>
    <xf numFmtId="0" fontId="6" fillId="5" borderId="17" xfId="0" applyFont="1" applyFill="1" applyBorder="1" applyAlignment="1">
      <alignment horizontal="center" vertical="center" wrapText="1"/>
    </xf>
    <xf numFmtId="0" fontId="8" fillId="2" borderId="0" xfId="0" applyFont="1" applyFill="1"/>
    <xf numFmtId="0" fontId="10" fillId="0" borderId="0" xfId="1" applyFont="1" applyAlignment="1">
      <alignment vertical="top"/>
    </xf>
    <xf numFmtId="0" fontId="0" fillId="6" borderId="17" xfId="0" applyFill="1" applyBorder="1" applyAlignment="1">
      <alignment vertical="top"/>
    </xf>
    <xf numFmtId="0" fontId="0" fillId="6" borderId="13" xfId="0" applyFill="1" applyBorder="1" applyAlignment="1">
      <alignment vertical="top"/>
    </xf>
    <xf numFmtId="0" fontId="0" fillId="6" borderId="19" xfId="0" applyFill="1" applyBorder="1" applyAlignment="1">
      <alignment wrapText="1"/>
    </xf>
    <xf numFmtId="0" fontId="0" fillId="2" borderId="17" xfId="0" applyFill="1" applyBorder="1" applyAlignment="1">
      <alignment vertical="top"/>
    </xf>
    <xf numFmtId="0" fontId="0" fillId="2" borderId="13" xfId="0" applyFill="1" applyBorder="1" applyAlignment="1">
      <alignment vertical="top"/>
    </xf>
    <xf numFmtId="0" fontId="0" fillId="2" borderId="19" xfId="0" applyFill="1" applyBorder="1" applyAlignment="1">
      <alignment horizontal="left" vertical="top" wrapText="1"/>
    </xf>
    <xf numFmtId="0" fontId="0" fillId="6" borderId="19" xfId="0" applyFill="1" applyBorder="1" applyAlignment="1">
      <alignment vertical="top" wrapText="1"/>
    </xf>
    <xf numFmtId="0" fontId="0" fillId="2" borderId="19" xfId="0" applyFill="1" applyBorder="1" applyAlignment="1">
      <alignment vertical="top" wrapText="1"/>
    </xf>
    <xf numFmtId="0" fontId="6" fillId="2" borderId="0" xfId="0" applyFont="1" applyFill="1"/>
    <xf numFmtId="0" fontId="0" fillId="2" borderId="0" xfId="0" applyFill="1" applyAlignment="1">
      <alignment horizontal="left" wrapText="1"/>
    </xf>
    <xf numFmtId="0" fontId="7" fillId="0" borderId="0" xfId="1"/>
    <xf numFmtId="0" fontId="0" fillId="2" borderId="8" xfId="0" applyFill="1" applyBorder="1" applyAlignment="1">
      <alignment horizontal="center" wrapText="1"/>
    </xf>
    <xf numFmtId="0" fontId="0" fillId="2" borderId="6" xfId="0" applyFill="1" applyBorder="1" applyAlignment="1">
      <alignment horizontal="center" wrapText="1"/>
    </xf>
    <xf numFmtId="0" fontId="0" fillId="2" borderId="9" xfId="0" applyFill="1" applyBorder="1" applyAlignment="1">
      <alignment horizontal="center" wrapText="1"/>
    </xf>
    <xf numFmtId="0" fontId="0" fillId="2" borderId="3" xfId="0" applyFill="1" applyBorder="1" applyAlignment="1">
      <alignment horizontal="center" wrapText="1"/>
    </xf>
    <xf numFmtId="0" fontId="1" fillId="2" borderId="14" xfId="0" applyFont="1" applyFill="1" applyBorder="1" applyAlignment="1">
      <alignment horizontal="center" wrapText="1"/>
    </xf>
    <xf numFmtId="0" fontId="1" fillId="2" borderId="13" xfId="0" applyFont="1" applyFill="1" applyBorder="1" applyAlignment="1">
      <alignment horizontal="center" wrapText="1"/>
    </xf>
    <xf numFmtId="0" fontId="1" fillId="2" borderId="15" xfId="0" applyFont="1" applyFill="1" applyBorder="1" applyAlignment="1">
      <alignment horizontal="center" wrapText="1"/>
    </xf>
    <xf numFmtId="0" fontId="6" fillId="3" borderId="0" xfId="0" applyFont="1" applyFill="1" applyAlignment="1">
      <alignment horizontal="center"/>
    </xf>
    <xf numFmtId="0" fontId="6" fillId="3" borderId="5" xfId="0" applyFont="1" applyFill="1" applyBorder="1" applyAlignment="1">
      <alignment horizontal="center"/>
    </xf>
    <xf numFmtId="0" fontId="6" fillId="3" borderId="4" xfId="0" applyFont="1" applyFill="1" applyBorder="1" applyAlignment="1">
      <alignment horizontal="center"/>
    </xf>
    <xf numFmtId="0" fontId="4"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9" fillId="2" borderId="18" xfId="0" applyFont="1" applyFill="1" applyBorder="1" applyAlignment="1">
      <alignment horizontal="left" wrapText="1"/>
    </xf>
    <xf numFmtId="0" fontId="9" fillId="2" borderId="0" xfId="0" applyFont="1" applyFill="1" applyAlignment="1">
      <alignment horizontal="left" wrapText="1"/>
    </xf>
    <xf numFmtId="0" fontId="1" fillId="2" borderId="0" xfId="0" applyFont="1" applyFill="1" applyAlignment="1">
      <alignment horizontal="left" vertical="top"/>
    </xf>
    <xf numFmtId="0" fontId="1" fillId="2" borderId="4" xfId="0" applyFont="1" applyFill="1" applyBorder="1" applyAlignment="1">
      <alignment horizontal="left" vertical="top"/>
    </xf>
    <xf numFmtId="0" fontId="0" fillId="2" borderId="0" xfId="0" applyFill="1" applyAlignment="1">
      <alignment horizontal="left" vertical="top"/>
    </xf>
    <xf numFmtId="0" fontId="0" fillId="2" borderId="4" xfId="0" applyFill="1" applyBorder="1" applyAlignment="1">
      <alignment horizontal="center" vertical="top"/>
    </xf>
    <xf numFmtId="0" fontId="0" fillId="2" borderId="1" xfId="0" applyFill="1" applyBorder="1" applyAlignment="1">
      <alignment horizontal="left" vertical="top"/>
    </xf>
    <xf numFmtId="0" fontId="1" fillId="2" borderId="2" xfId="0" applyFont="1" applyFill="1" applyBorder="1" applyAlignment="1">
      <alignment horizontal="left" vertical="top"/>
    </xf>
    <xf numFmtId="0" fontId="0" fillId="2" borderId="2" xfId="0" applyFill="1" applyBorder="1" applyAlignment="1">
      <alignment horizontal="center" vertical="top"/>
    </xf>
    <xf numFmtId="0" fontId="0" fillId="2" borderId="5" xfId="0" applyFill="1" applyBorder="1" applyAlignment="1">
      <alignment horizontal="center" vertical="top"/>
    </xf>
    <xf numFmtId="0" fontId="0" fillId="2" borderId="5" xfId="0" quotePrefix="1" applyFill="1" applyBorder="1" applyAlignment="1">
      <alignment horizontal="left" vertical="top" wrapText="1"/>
    </xf>
    <xf numFmtId="0" fontId="1" fillId="2" borderId="10" xfId="0" applyFont="1" applyFill="1" applyBorder="1" applyAlignment="1">
      <alignment horizontal="left" vertical="top"/>
    </xf>
    <xf numFmtId="0" fontId="1" fillId="2" borderId="20" xfId="0" applyFont="1" applyFill="1" applyBorder="1" applyAlignment="1">
      <alignment horizontal="left" vertical="top"/>
    </xf>
    <xf numFmtId="0" fontId="0" fillId="2" borderId="10" xfId="0" applyFill="1" applyBorder="1" applyAlignment="1">
      <alignment horizontal="center" vertical="top"/>
    </xf>
    <xf numFmtId="0" fontId="0" fillId="2" borderId="20" xfId="0" applyFill="1" applyBorder="1" applyAlignment="1">
      <alignment horizontal="center" vertical="top"/>
    </xf>
    <xf numFmtId="164" fontId="0" fillId="2" borderId="10" xfId="0" applyNumberFormat="1" applyFill="1" applyBorder="1" applyAlignment="1">
      <alignment horizontal="center" vertical="top"/>
    </xf>
    <xf numFmtId="1" fontId="0" fillId="2" borderId="10" xfId="0" applyNumberFormat="1" applyFill="1" applyBorder="1" applyAlignment="1">
      <alignment horizontal="center" vertical="top"/>
    </xf>
    <xf numFmtId="47" fontId="0" fillId="2" borderId="10" xfId="0" applyNumberFormat="1" applyFill="1" applyBorder="1" applyAlignment="1">
      <alignment horizontal="center" vertical="top"/>
    </xf>
    <xf numFmtId="47" fontId="0" fillId="2" borderId="20" xfId="0" applyNumberFormat="1" applyFill="1" applyBorder="1" applyAlignment="1">
      <alignment horizontal="center" vertical="top"/>
    </xf>
    <xf numFmtId="0" fontId="0" fillId="2" borderId="10" xfId="0" applyFill="1" applyBorder="1" applyAlignment="1">
      <alignment horizontal="left" vertical="top" wrapText="1"/>
    </xf>
    <xf numFmtId="0" fontId="1" fillId="2" borderId="0" xfId="0" applyFont="1" applyFill="1" applyBorder="1" applyAlignment="1">
      <alignment horizontal="left" vertical="top"/>
    </xf>
    <xf numFmtId="0" fontId="0" fillId="2" borderId="0" xfId="0" applyFill="1" applyBorder="1" applyAlignment="1">
      <alignment horizontal="center" vertical="top"/>
    </xf>
    <xf numFmtId="164" fontId="0" fillId="2" borderId="0" xfId="0" applyNumberFormat="1" applyFill="1" applyBorder="1" applyAlignment="1">
      <alignment horizontal="center" vertical="top"/>
    </xf>
    <xf numFmtId="10" fontId="0" fillId="2" borderId="0" xfId="0" applyNumberFormat="1" applyFill="1" applyBorder="1" applyAlignment="1">
      <alignment horizontal="center" vertical="top"/>
    </xf>
    <xf numFmtId="47" fontId="0" fillId="2" borderId="0" xfId="0" applyNumberFormat="1" applyFill="1" applyBorder="1" applyAlignment="1">
      <alignment horizontal="center" vertical="top"/>
    </xf>
    <xf numFmtId="0" fontId="0" fillId="2" borderId="3" xfId="0" applyFill="1" applyBorder="1" applyAlignment="1">
      <alignment horizontal="center" vertical="top"/>
    </xf>
    <xf numFmtId="0" fontId="0" fillId="2" borderId="1" xfId="0" quotePrefix="1" applyFill="1" applyBorder="1" applyAlignment="1">
      <alignment horizontal="left" vertical="top" wrapText="1"/>
    </xf>
    <xf numFmtId="0" fontId="0" fillId="2" borderId="0" xfId="0" applyFill="1" applyBorder="1" applyAlignment="1">
      <alignment horizontal="left" vertical="top"/>
    </xf>
    <xf numFmtId="1" fontId="0" fillId="2" borderId="0" xfId="0" applyNumberFormat="1" applyFill="1" applyBorder="1" applyAlignment="1">
      <alignment horizontal="center" vertical="top"/>
    </xf>
    <xf numFmtId="0" fontId="0" fillId="2" borderId="0" xfId="0" applyFill="1" applyBorder="1"/>
    <xf numFmtId="0" fontId="0" fillId="2" borderId="0" xfId="0" quotePrefix="1" applyFill="1" applyBorder="1" applyAlignment="1">
      <alignment horizontal="left" vertical="top" wrapText="1"/>
    </xf>
    <xf numFmtId="0" fontId="0" fillId="2" borderId="0" xfId="0" applyFill="1" applyBorder="1" applyAlignment="1">
      <alignment horizontal="center" vertical="center"/>
    </xf>
    <xf numFmtId="0" fontId="0" fillId="2" borderId="0" xfId="0" applyFill="1" applyBorder="1" applyAlignment="1">
      <alignment horizontal="center"/>
    </xf>
    <xf numFmtId="1" fontId="0" fillId="2" borderId="0" xfId="0" applyNumberFormat="1" applyFill="1" applyBorder="1" applyAlignment="1">
      <alignment horizontal="center"/>
    </xf>
    <xf numFmtId="0" fontId="1" fillId="7" borderId="4" xfId="0" applyFont="1" applyFill="1" applyBorder="1" applyAlignment="1">
      <alignment horizontal="left" vertical="top"/>
    </xf>
    <xf numFmtId="0" fontId="0" fillId="7" borderId="0" xfId="0" applyFill="1" applyAlignment="1">
      <alignment horizontal="center" vertical="top"/>
    </xf>
    <xf numFmtId="0" fontId="0" fillId="7" borderId="4" xfId="0" applyFill="1" applyBorder="1" applyAlignment="1">
      <alignment horizontal="center" vertical="top"/>
    </xf>
    <xf numFmtId="164" fontId="0" fillId="7" borderId="0" xfId="0" applyNumberFormat="1" applyFill="1" applyAlignment="1">
      <alignment horizontal="center" vertical="top"/>
    </xf>
    <xf numFmtId="1" fontId="0" fillId="7" borderId="0" xfId="0" applyNumberFormat="1" applyFill="1" applyAlignment="1">
      <alignment horizontal="center" vertical="top"/>
    </xf>
    <xf numFmtId="47" fontId="0" fillId="7" borderId="0" xfId="0" applyNumberFormat="1" applyFill="1" applyAlignment="1">
      <alignment horizontal="center" vertical="top"/>
    </xf>
    <xf numFmtId="47" fontId="0" fillId="7" borderId="4" xfId="0" applyNumberFormat="1" applyFill="1" applyBorder="1" applyAlignment="1">
      <alignment horizontal="center" vertical="top"/>
    </xf>
    <xf numFmtId="0" fontId="0" fillId="7" borderId="0" xfId="0" applyFill="1" applyAlignment="1">
      <alignment horizontal="left" vertical="top" wrapText="1"/>
    </xf>
    <xf numFmtId="0" fontId="0" fillId="7" borderId="0" xfId="0" applyFill="1" applyAlignment="1">
      <alignment horizontal="left" vertical="top"/>
    </xf>
    <xf numFmtId="0" fontId="1" fillId="7" borderId="2" xfId="0" applyFont="1" applyFill="1" applyBorder="1" applyAlignment="1">
      <alignment horizontal="left" vertical="top"/>
    </xf>
    <xf numFmtId="0" fontId="0" fillId="7" borderId="1" xfId="0" applyFill="1" applyBorder="1" applyAlignment="1">
      <alignment horizontal="center" vertical="top"/>
    </xf>
    <xf numFmtId="0" fontId="0" fillId="7" borderId="2" xfId="0" applyFill="1" applyBorder="1" applyAlignment="1">
      <alignment horizontal="center" vertical="top"/>
    </xf>
    <xf numFmtId="164" fontId="0" fillId="7" borderId="1" xfId="0" applyNumberFormat="1" applyFill="1" applyBorder="1" applyAlignment="1">
      <alignment horizontal="center" vertical="top"/>
    </xf>
    <xf numFmtId="1" fontId="0" fillId="7" borderId="1" xfId="0" applyNumberFormat="1" applyFill="1" applyBorder="1" applyAlignment="1">
      <alignment horizontal="center" vertical="top"/>
    </xf>
    <xf numFmtId="47" fontId="0" fillId="7" borderId="1" xfId="0" applyNumberFormat="1" applyFill="1" applyBorder="1" applyAlignment="1">
      <alignment horizontal="center" vertical="top"/>
    </xf>
    <xf numFmtId="47" fontId="0" fillId="7" borderId="2" xfId="0" applyNumberFormat="1" applyFill="1" applyBorder="1" applyAlignment="1">
      <alignment horizontal="center" vertical="top"/>
    </xf>
    <xf numFmtId="0" fontId="0" fillId="7" borderId="1" xfId="0" applyFill="1" applyBorder="1" applyAlignment="1">
      <alignment horizontal="left" vertical="top"/>
    </xf>
    <xf numFmtId="0" fontId="0" fillId="7" borderId="0" xfId="0" applyFill="1" applyBorder="1" applyAlignment="1">
      <alignment horizontal="center" vertical="top" wrapText="1"/>
    </xf>
    <xf numFmtId="0" fontId="0" fillId="7" borderId="0" xfId="0" applyFill="1" applyBorder="1" applyAlignment="1">
      <alignment horizontal="center" vertical="top"/>
    </xf>
    <xf numFmtId="164" fontId="0" fillId="7" borderId="5" xfId="0" applyNumberFormat="1" applyFill="1" applyBorder="1" applyAlignment="1">
      <alignment horizontal="center" vertical="top"/>
    </xf>
    <xf numFmtId="164" fontId="0" fillId="7" borderId="0" xfId="0" applyNumberFormat="1" applyFill="1" applyBorder="1" applyAlignment="1">
      <alignment horizontal="center" vertical="top"/>
    </xf>
    <xf numFmtId="1" fontId="0" fillId="7" borderId="0" xfId="0" applyNumberFormat="1" applyFill="1" applyBorder="1" applyAlignment="1">
      <alignment horizontal="center" vertical="top"/>
    </xf>
    <xf numFmtId="47" fontId="0" fillId="7" borderId="0" xfId="0" applyNumberFormat="1" applyFill="1" applyBorder="1" applyAlignment="1">
      <alignment horizontal="center" vertical="top"/>
    </xf>
    <xf numFmtId="0" fontId="0" fillId="7" borderId="0" xfId="0" applyFill="1" applyBorder="1" applyAlignment="1">
      <alignment horizontal="left" vertical="top"/>
    </xf>
    <xf numFmtId="0" fontId="0" fillId="7" borderId="0" xfId="0" applyFill="1"/>
    <xf numFmtId="0" fontId="0" fillId="7" borderId="0" xfId="0" applyFill="1" applyAlignment="1">
      <alignment horizontal="center" vertical="top" wrapText="1"/>
    </xf>
    <xf numFmtId="0" fontId="0" fillId="2" borderId="8" xfId="0" applyFill="1" applyBorder="1" applyAlignment="1">
      <alignment horizontal="center" vertical="top" wrapText="1"/>
    </xf>
    <xf numFmtId="0" fontId="0" fillId="2" borderId="7" xfId="0" applyFill="1" applyBorder="1" applyAlignment="1">
      <alignment horizontal="center" vertical="top" wrapText="1"/>
    </xf>
    <xf numFmtId="0" fontId="1" fillId="2" borderId="0" xfId="0" applyFont="1" applyFill="1" applyAlignment="1">
      <alignment horizontal="center" vertical="center"/>
    </xf>
    <xf numFmtId="0" fontId="0" fillId="2" borderId="6" xfId="0" applyFill="1" applyBorder="1" applyAlignment="1">
      <alignment horizontal="center" vertical="top" wrapText="1"/>
    </xf>
  </cellXfs>
  <cellStyles count="2">
    <cellStyle name="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85775</xdr:colOff>
      <xdr:row>0</xdr:row>
      <xdr:rowOff>89425</xdr:rowOff>
    </xdr:from>
    <xdr:to>
      <xdr:col>0</xdr:col>
      <xdr:colOff>3544522</xdr:colOff>
      <xdr:row>1</xdr:row>
      <xdr:rowOff>520432</xdr:rowOff>
    </xdr:to>
    <xdr:grpSp>
      <xdr:nvGrpSpPr>
        <xdr:cNvPr id="2" name="Gruppe 1">
          <a:extLst>
            <a:ext uri="{FF2B5EF4-FFF2-40B4-BE49-F238E27FC236}">
              <a16:creationId xmlns:a16="http://schemas.microsoft.com/office/drawing/2014/main" id="{92F37E06-BA1A-4551-A512-9914807F401E}"/>
            </a:ext>
          </a:extLst>
        </xdr:cNvPr>
        <xdr:cNvGrpSpPr/>
      </xdr:nvGrpSpPr>
      <xdr:grpSpPr>
        <a:xfrm>
          <a:off x="88315" y="91965"/>
          <a:ext cx="3456207" cy="814547"/>
          <a:chOff x="55930" y="45610"/>
          <a:chExt cx="3456842" cy="830764"/>
        </a:xfrm>
      </xdr:grpSpPr>
      <xdr:pic>
        <xdr:nvPicPr>
          <xdr:cNvPr id="3" name="Billede 2">
            <a:extLst>
              <a:ext uri="{FF2B5EF4-FFF2-40B4-BE49-F238E27FC236}">
                <a16:creationId xmlns:a16="http://schemas.microsoft.com/office/drawing/2014/main" id="{68E97FCA-5677-44FB-8149-EC5334B3A4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384" y="606348"/>
            <a:ext cx="616734" cy="270026"/>
          </a:xfrm>
          <a:prstGeom prst="rect">
            <a:avLst/>
          </a:prstGeom>
          <a:noFill/>
          <a:ln>
            <a:noFill/>
          </a:ln>
          <a:extLst>
            <a:ext uri="{909E8E84-426E-40DD-AFC4-6F175D3DCCD1}">
              <a14:hiddenFill xmlns:a14="http://schemas.microsoft.com/office/drawing/2010/main">
                <a:solidFill>
                  <a:srgbClr val="FFFFFF">
                    <a:alpha val="34901"/>
                  </a:srgbClr>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Billede 3">
            <a:extLst>
              <a:ext uri="{FF2B5EF4-FFF2-40B4-BE49-F238E27FC236}">
                <a16:creationId xmlns:a16="http://schemas.microsoft.com/office/drawing/2014/main" id="{F9FBAF10-0406-47E4-BCE6-94FC494DE58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930" y="45610"/>
            <a:ext cx="3456842" cy="694674"/>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5734</xdr:colOff>
      <xdr:row>1</xdr:row>
      <xdr:rowOff>829134</xdr:rowOff>
    </xdr:from>
    <xdr:to>
      <xdr:col>18</xdr:col>
      <xdr:colOff>638737</xdr:colOff>
      <xdr:row>3</xdr:row>
      <xdr:rowOff>17238</xdr:rowOff>
    </xdr:to>
    <xdr:sp macro="" textlink="">
      <xdr:nvSpPr>
        <xdr:cNvPr id="2" name="Pil: bøjet 1">
          <a:extLst>
            <a:ext uri="{FF2B5EF4-FFF2-40B4-BE49-F238E27FC236}">
              <a16:creationId xmlns:a16="http://schemas.microsoft.com/office/drawing/2014/main" id="{BF1002F5-7271-4931-87F7-7085BE4F6875}"/>
            </a:ext>
          </a:extLst>
        </xdr:cNvPr>
        <xdr:cNvSpPr/>
      </xdr:nvSpPr>
      <xdr:spPr>
        <a:xfrm rot="5400000">
          <a:off x="5994874" y="-5015226"/>
          <a:ext cx="206644" cy="10963183"/>
        </a:xfrm>
        <a:prstGeom prst="bentArrow">
          <a:avLst>
            <a:gd name="adj1" fmla="val 42208"/>
            <a:gd name="adj2" fmla="val 25000"/>
            <a:gd name="adj3" fmla="val 44512"/>
            <a:gd name="adj4" fmla="val 55488"/>
          </a:avLst>
        </a:prstGeom>
        <a:solidFill>
          <a:srgbClr val="409CC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solidFill>
              <a:schemeClr val="tx1"/>
            </a:solidFill>
          </a:endParaRPr>
        </a:p>
      </xdr:txBody>
    </xdr:sp>
    <xdr:clientData/>
  </xdr:twoCellAnchor>
  <xdr:oneCellAnchor>
    <xdr:from>
      <xdr:col>2</xdr:col>
      <xdr:colOff>384174</xdr:colOff>
      <xdr:row>2</xdr:row>
      <xdr:rowOff>0</xdr:rowOff>
    </xdr:from>
    <xdr:ext cx="5598390" cy="280205"/>
    <xdr:sp macro="" textlink="">
      <xdr:nvSpPr>
        <xdr:cNvPr id="3" name="Tekstfelt 2">
          <a:extLst>
            <a:ext uri="{FF2B5EF4-FFF2-40B4-BE49-F238E27FC236}">
              <a16:creationId xmlns:a16="http://schemas.microsoft.com/office/drawing/2014/main" id="{C9EF4596-A6BF-43B0-A69D-038675483386}"/>
            </a:ext>
          </a:extLst>
        </xdr:cNvPr>
        <xdr:cNvSpPr txBox="1"/>
      </xdr:nvSpPr>
      <xdr:spPr>
        <a:xfrm>
          <a:off x="1603374" y="365760"/>
          <a:ext cx="5598390"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a-DK" sz="1200" b="1">
              <a:solidFill>
                <a:schemeClr val="bg1"/>
              </a:solidFill>
            </a:rPr>
            <a:t>Udfyld </a:t>
          </a:r>
          <a:r>
            <a:rPr lang="da-DK" sz="1200" b="1" baseline="0">
              <a:solidFill>
                <a:schemeClr val="bg1"/>
              </a:solidFill>
            </a:rPr>
            <a:t>EFFEKT</a:t>
          </a:r>
          <a:r>
            <a:rPr lang="da-DK" sz="1200" b="1" baseline="-25000">
              <a:solidFill>
                <a:schemeClr val="bg1"/>
              </a:solidFill>
            </a:rPr>
            <a:t>maks</a:t>
          </a:r>
          <a:r>
            <a:rPr lang="da-DK" sz="1200" b="1" baseline="0">
              <a:solidFill>
                <a:schemeClr val="bg1"/>
              </a:solidFill>
            </a:rPr>
            <a:t> for din første trappetest ude til højre</a:t>
          </a:r>
        </a:p>
      </xdr:txBody>
    </xdr:sp>
    <xdr:clientData/>
  </xdr:oneCellAnchor>
  <xdr:twoCellAnchor>
    <xdr:from>
      <xdr:col>0</xdr:col>
      <xdr:colOff>86360</xdr:colOff>
      <xdr:row>0</xdr:row>
      <xdr:rowOff>86360</xdr:rowOff>
    </xdr:from>
    <xdr:to>
      <xdr:col>4</xdr:col>
      <xdr:colOff>1196242</xdr:colOff>
      <xdr:row>1</xdr:row>
      <xdr:rowOff>494214</xdr:rowOff>
    </xdr:to>
    <xdr:grpSp>
      <xdr:nvGrpSpPr>
        <xdr:cNvPr id="4" name="Gruppe 3">
          <a:extLst>
            <a:ext uri="{FF2B5EF4-FFF2-40B4-BE49-F238E27FC236}">
              <a16:creationId xmlns:a16="http://schemas.microsoft.com/office/drawing/2014/main" id="{6F30E0D5-11EC-47D6-B8F5-A100CCE41DC8}"/>
            </a:ext>
          </a:extLst>
        </xdr:cNvPr>
        <xdr:cNvGrpSpPr/>
      </xdr:nvGrpSpPr>
      <xdr:grpSpPr>
        <a:xfrm>
          <a:off x="88265" y="88265"/>
          <a:ext cx="3879640" cy="809361"/>
          <a:chOff x="55930" y="45610"/>
          <a:chExt cx="3456842" cy="830764"/>
        </a:xfrm>
      </xdr:grpSpPr>
      <xdr:pic>
        <xdr:nvPicPr>
          <xdr:cNvPr id="5" name="Billede 4">
            <a:extLst>
              <a:ext uri="{FF2B5EF4-FFF2-40B4-BE49-F238E27FC236}">
                <a16:creationId xmlns:a16="http://schemas.microsoft.com/office/drawing/2014/main" id="{28D67E2F-95A0-4C4B-878F-6D941027FE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384" y="606348"/>
            <a:ext cx="616734" cy="270026"/>
          </a:xfrm>
          <a:prstGeom prst="rect">
            <a:avLst/>
          </a:prstGeom>
          <a:noFill/>
          <a:ln>
            <a:noFill/>
          </a:ln>
          <a:extLst>
            <a:ext uri="{909E8E84-426E-40DD-AFC4-6F175D3DCCD1}">
              <a14:hiddenFill xmlns:a14="http://schemas.microsoft.com/office/drawing/2010/main">
                <a:solidFill>
                  <a:srgbClr val="FFFFFF">
                    <a:alpha val="34901"/>
                  </a:srgbClr>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Billede 5">
            <a:extLst>
              <a:ext uri="{FF2B5EF4-FFF2-40B4-BE49-F238E27FC236}">
                <a16:creationId xmlns:a16="http://schemas.microsoft.com/office/drawing/2014/main" id="{094699FD-D9C7-4F46-9405-28D223A8FC9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930" y="45610"/>
            <a:ext cx="3456842" cy="694674"/>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60960</xdr:colOff>
      <xdr:row>0</xdr:row>
      <xdr:rowOff>76200</xdr:rowOff>
    </xdr:from>
    <xdr:to>
      <xdr:col>6</xdr:col>
      <xdr:colOff>303133</xdr:colOff>
      <xdr:row>3</xdr:row>
      <xdr:rowOff>50947</xdr:rowOff>
    </xdr:to>
    <xdr:grpSp>
      <xdr:nvGrpSpPr>
        <xdr:cNvPr id="2" name="Gruppe 1">
          <a:extLst>
            <a:ext uri="{FF2B5EF4-FFF2-40B4-BE49-F238E27FC236}">
              <a16:creationId xmlns:a16="http://schemas.microsoft.com/office/drawing/2014/main" id="{4D520946-A97C-4DA6-BDA2-26BEDE1B13D9}"/>
            </a:ext>
          </a:extLst>
        </xdr:cNvPr>
        <xdr:cNvGrpSpPr/>
      </xdr:nvGrpSpPr>
      <xdr:grpSpPr>
        <a:xfrm>
          <a:off x="58420" y="76200"/>
          <a:ext cx="4039473" cy="830727"/>
          <a:chOff x="55930" y="45610"/>
          <a:chExt cx="3456842" cy="830764"/>
        </a:xfrm>
      </xdr:grpSpPr>
      <xdr:pic>
        <xdr:nvPicPr>
          <xdr:cNvPr id="3" name="Billede 2">
            <a:extLst>
              <a:ext uri="{FF2B5EF4-FFF2-40B4-BE49-F238E27FC236}">
                <a16:creationId xmlns:a16="http://schemas.microsoft.com/office/drawing/2014/main" id="{59D2340B-7214-44EA-8CF5-0C24A910AF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384" y="606348"/>
            <a:ext cx="616734" cy="270026"/>
          </a:xfrm>
          <a:prstGeom prst="rect">
            <a:avLst/>
          </a:prstGeom>
          <a:noFill/>
          <a:ln>
            <a:noFill/>
          </a:ln>
          <a:extLst>
            <a:ext uri="{909E8E84-426E-40DD-AFC4-6F175D3DCCD1}">
              <a14:hiddenFill xmlns:a14="http://schemas.microsoft.com/office/drawing/2010/main">
                <a:solidFill>
                  <a:srgbClr val="FFFFFF">
                    <a:alpha val="34901"/>
                  </a:srgbClr>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Billede 3">
            <a:extLst>
              <a:ext uri="{FF2B5EF4-FFF2-40B4-BE49-F238E27FC236}">
                <a16:creationId xmlns:a16="http://schemas.microsoft.com/office/drawing/2014/main" id="{4EC3A5F2-87D9-495D-9664-25B71856EA2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930" y="45610"/>
            <a:ext cx="3456842" cy="694674"/>
          </a:xfrm>
          <a:prstGeom prst="rect">
            <a:avLst/>
          </a:prstGeom>
        </xdr:spPr>
      </xdr:pic>
    </xdr:grp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youtu.be/TLg9F25KEv4"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youtu.be/piK8_nJSUI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F9698-532F-422B-A7F5-7F771ADBB90D}">
  <dimension ref="A1:N15"/>
  <sheetViews>
    <sheetView zoomScaleNormal="100" workbookViewId="0">
      <selection activeCell="H9" sqref="H9"/>
    </sheetView>
  </sheetViews>
  <sheetFormatPr defaultColWidth="8.77734375" defaultRowHeight="14.4" x14ac:dyDescent="0.3"/>
  <cols>
    <col min="1" max="1" width="79.21875" style="1" customWidth="1"/>
    <col min="2" max="16384" width="8.77734375" style="1"/>
  </cols>
  <sheetData>
    <row r="1" spans="1:14" ht="30.45" customHeight="1" x14ac:dyDescent="0.3"/>
    <row r="2" spans="1:14" ht="50.55" customHeight="1" x14ac:dyDescent="0.3"/>
    <row r="3" spans="1:14" ht="21" x14ac:dyDescent="0.4">
      <c r="A3" s="54" t="s">
        <v>68</v>
      </c>
    </row>
    <row r="4" spans="1:14" ht="115.2" x14ac:dyDescent="0.3">
      <c r="A4" s="28" t="s">
        <v>69</v>
      </c>
    </row>
    <row r="6" spans="1:14" ht="21" x14ac:dyDescent="0.4">
      <c r="A6" s="54" t="s">
        <v>70</v>
      </c>
    </row>
    <row r="7" spans="1:14" ht="30" x14ac:dyDescent="0.35">
      <c r="A7" s="55" t="s">
        <v>71</v>
      </c>
    </row>
    <row r="8" spans="1:14" ht="4.5" customHeight="1" x14ac:dyDescent="0.3"/>
    <row r="9" spans="1:14" ht="28.8" x14ac:dyDescent="0.3">
      <c r="A9" s="28" t="s">
        <v>72</v>
      </c>
    </row>
    <row r="11" spans="1:14" ht="21" x14ac:dyDescent="0.4">
      <c r="A11" s="54" t="s">
        <v>73</v>
      </c>
    </row>
    <row r="12" spans="1:14" ht="87" customHeight="1" x14ac:dyDescent="0.3">
      <c r="A12" s="25" t="s">
        <v>74</v>
      </c>
      <c r="N12"/>
    </row>
    <row r="13" spans="1:14" ht="21" x14ac:dyDescent="0.4">
      <c r="A13" s="54"/>
    </row>
    <row r="14" spans="1:14" ht="21" x14ac:dyDescent="0.4">
      <c r="A14" s="54" t="s">
        <v>75</v>
      </c>
    </row>
    <row r="15" spans="1:14" x14ac:dyDescent="0.3">
      <c r="A15" s="56" t="s">
        <v>76</v>
      </c>
    </row>
  </sheetData>
  <hyperlinks>
    <hyperlink ref="A15" r:id="rId1" xr:uid="{FBFCF2CA-632F-4751-A424-718AB7695AE4}"/>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D0EFF-8FCE-4ADB-84E2-6C3972341405}">
  <dimension ref="A1:X57"/>
  <sheetViews>
    <sheetView tabSelected="1" topLeftCell="A4" zoomScale="85" zoomScaleNormal="85" workbookViewId="0">
      <selection activeCell="U16" sqref="U16"/>
    </sheetView>
  </sheetViews>
  <sheetFormatPr defaultColWidth="8.77734375" defaultRowHeight="14.4" x14ac:dyDescent="0.3"/>
  <cols>
    <col min="1" max="1" width="9.6640625" style="1" customWidth="1"/>
    <col min="2" max="2" width="10.88671875" style="1" bestFit="1" customWidth="1"/>
    <col min="3" max="3" width="7.88671875" style="1" bestFit="1" customWidth="1"/>
    <col min="4" max="4" width="11.88671875" style="1" customWidth="1"/>
    <col min="5" max="5" width="32.33203125" style="1" bestFit="1" customWidth="1"/>
    <col min="6" max="6" width="11.77734375" style="2" bestFit="1" customWidth="1"/>
    <col min="7" max="7" width="21.77734375" style="1" bestFit="1" customWidth="1"/>
    <col min="8" max="8" width="8.44140625" style="1" bestFit="1" customWidth="1"/>
    <col min="9" max="9" width="2.44140625" style="1" bestFit="1" customWidth="1"/>
    <col min="10" max="10" width="7.88671875" style="1" bestFit="1" customWidth="1"/>
    <col min="11" max="11" width="14.21875" style="1" bestFit="1" customWidth="1"/>
    <col min="12" max="12" width="14.21875" style="1" customWidth="1"/>
    <col min="13" max="13" width="8.21875" style="1" bestFit="1" customWidth="1"/>
    <col min="14" max="14" width="2.21875" style="1" customWidth="1"/>
    <col min="15" max="15" width="12.21875" style="1" bestFit="1" customWidth="1"/>
    <col min="16" max="16" width="37.21875" style="1" customWidth="1"/>
    <col min="17" max="17" width="0.77734375" style="1" customWidth="1"/>
    <col min="18" max="18" width="13.6640625" style="1" customWidth="1"/>
    <col min="19" max="19" width="14.21875" style="1" bestFit="1" customWidth="1"/>
    <col min="20" max="20" width="14.77734375" style="1" customWidth="1"/>
    <col min="21" max="21" width="12.44140625" style="1" customWidth="1"/>
    <col min="22" max="16384" width="8.77734375" style="1"/>
  </cols>
  <sheetData>
    <row r="1" spans="1:24" ht="31.95" customHeight="1" x14ac:dyDescent="0.3"/>
    <row r="2" spans="1:24" ht="66" customHeight="1" thickBot="1" x14ac:dyDescent="0.35">
      <c r="F2" s="1"/>
    </row>
    <row r="3" spans="1:24" ht="43.5" customHeight="1" thickBot="1" x14ac:dyDescent="0.35">
      <c r="A3" s="43" t="s">
        <v>30</v>
      </c>
      <c r="B3" s="42"/>
      <c r="C3" s="41"/>
      <c r="D3" s="61" t="s">
        <v>29</v>
      </c>
      <c r="E3" s="62"/>
      <c r="F3" s="62"/>
      <c r="G3" s="63"/>
      <c r="H3" s="40"/>
      <c r="I3" s="39"/>
      <c r="J3" s="39"/>
      <c r="K3" s="39"/>
      <c r="L3" s="39"/>
      <c r="M3" s="39"/>
      <c r="N3" s="39"/>
      <c r="O3" s="39"/>
      <c r="P3" s="38"/>
    </row>
    <row r="4" spans="1:24" ht="21" x14ac:dyDescent="0.4">
      <c r="A4" s="12"/>
      <c r="B4" s="12"/>
      <c r="C4" s="37"/>
      <c r="D4" s="64" t="s">
        <v>28</v>
      </c>
      <c r="E4" s="64"/>
      <c r="F4" s="64"/>
      <c r="G4" s="64"/>
      <c r="H4" s="65" t="s">
        <v>27</v>
      </c>
      <c r="I4" s="64"/>
      <c r="J4" s="64"/>
      <c r="K4" s="64"/>
      <c r="L4" s="64"/>
      <c r="M4" s="64"/>
      <c r="N4" s="64"/>
      <c r="O4" s="66"/>
      <c r="P4" s="12"/>
      <c r="R4" s="8" t="s">
        <v>26</v>
      </c>
      <c r="S4" s="8" t="s">
        <v>25</v>
      </c>
      <c r="T4" s="8" t="s">
        <v>24</v>
      </c>
      <c r="U4" s="5" t="s">
        <v>23</v>
      </c>
    </row>
    <row r="5" spans="1:24" ht="28.95" customHeight="1" x14ac:dyDescent="0.4">
      <c r="A5" s="10"/>
      <c r="B5" s="10"/>
      <c r="C5" s="36"/>
      <c r="D5" s="11" t="s">
        <v>22</v>
      </c>
      <c r="E5" s="35" t="s">
        <v>21</v>
      </c>
      <c r="F5" s="35" t="s">
        <v>20</v>
      </c>
      <c r="G5" s="35" t="s">
        <v>19</v>
      </c>
      <c r="H5" s="67" t="s">
        <v>18</v>
      </c>
      <c r="I5" s="68"/>
      <c r="J5" s="68"/>
      <c r="K5" s="34" t="s">
        <v>17</v>
      </c>
      <c r="L5" s="34" t="s">
        <v>16</v>
      </c>
      <c r="M5" s="68" t="s">
        <v>15</v>
      </c>
      <c r="N5" s="68"/>
      <c r="O5" s="69"/>
      <c r="P5" s="33" t="s">
        <v>14</v>
      </c>
      <c r="R5" s="32"/>
      <c r="S5" s="32"/>
      <c r="T5" s="32"/>
      <c r="U5" s="31">
        <f>R5-T5</f>
        <v>0</v>
      </c>
      <c r="V5" s="28"/>
      <c r="W5" s="28"/>
    </row>
    <row r="6" spans="1:24" x14ac:dyDescent="0.3">
      <c r="B6" s="72" t="s">
        <v>77</v>
      </c>
      <c r="C6" s="73" t="s">
        <v>9</v>
      </c>
      <c r="D6" s="17" t="s">
        <v>8</v>
      </c>
      <c r="E6" s="17" t="s">
        <v>78</v>
      </c>
      <c r="F6" s="16" t="s">
        <v>1</v>
      </c>
      <c r="G6" s="16">
        <v>24</v>
      </c>
      <c r="H6" s="15">
        <v>0.82499999999999996</v>
      </c>
      <c r="I6" s="14" t="s">
        <v>0</v>
      </c>
      <c r="J6" s="14">
        <v>0.875</v>
      </c>
      <c r="K6" s="7" t="str">
        <f>ROUND((IF(H6&lt;100%,H6*$U$5+$T$5,$R$5)),0)&amp;" til "&amp;ROUND((IF(J6&lt;100%,J6*$U$5+$T$5,$R$5)),0)</f>
        <v>0 til 0</v>
      </c>
      <c r="L6" s="7" t="str">
        <f>ROUND(H6*$S$5*$H6,0)&amp;" til "&amp;ROUND(J6*$S$5*$J6,0)</f>
        <v>0 til 0</v>
      </c>
      <c r="M6" s="9">
        <f>IF((H6*$S$5*$H6)=0,0,((2.8/(H6*$S$5*$H6))^(1/3)*500/86400))</f>
        <v>0</v>
      </c>
      <c r="N6" s="9" t="s">
        <v>0</v>
      </c>
      <c r="O6" s="13">
        <f>IF((J6*$S$5*$H6)=0,0,((2.8/(J6*$S$5*$J6))^(1/3)*500/86400))</f>
        <v>0</v>
      </c>
      <c r="P6" s="74"/>
      <c r="R6" s="57" t="s">
        <v>13</v>
      </c>
      <c r="S6" s="59" t="s">
        <v>13</v>
      </c>
      <c r="T6" s="130" t="s">
        <v>12</v>
      </c>
      <c r="U6" s="130" t="s">
        <v>11</v>
      </c>
      <c r="V6" s="30"/>
      <c r="W6" s="30"/>
      <c r="X6" s="30"/>
    </row>
    <row r="7" spans="1:24" ht="43.2" x14ac:dyDescent="0.3">
      <c r="B7" s="72"/>
      <c r="C7" s="104" t="s">
        <v>6</v>
      </c>
      <c r="D7" s="105" t="s">
        <v>2</v>
      </c>
      <c r="E7" s="105" t="s">
        <v>79</v>
      </c>
      <c r="F7" s="105" t="s">
        <v>80</v>
      </c>
      <c r="G7" s="106" t="s">
        <v>81</v>
      </c>
      <c r="H7" s="107">
        <v>0.6</v>
      </c>
      <c r="I7" s="107" t="s">
        <v>0</v>
      </c>
      <c r="J7" s="107">
        <v>0.75</v>
      </c>
      <c r="K7" s="108" t="str">
        <f t="shared" ref="K7" si="0">ROUND((IF(H7&lt;100%,H7*$U$5+$T$5,$R$5)),0)&amp;" til "&amp;ROUND((IF(J7&lt;100%,J7*$U$5+$T$5,$R$5)),0)</f>
        <v>0 til 0</v>
      </c>
      <c r="L7" s="108" t="str">
        <f>ROUND(H7*$S$5*$H7,0)&amp;" til "&amp;ROUND(J7*$S$5*$J7,0)</f>
        <v>0 til 0</v>
      </c>
      <c r="M7" s="109">
        <f>IF((H7*$S$5*$H7)=0,0,((2.8/(H7*$S$5*$H7))^(1/3)*500/86400))</f>
        <v>0</v>
      </c>
      <c r="N7" s="109" t="s">
        <v>0</v>
      </c>
      <c r="O7" s="110">
        <f>IF((J7*$S$5*$H7)=0,0,((2.8/(J7*$S$5*$J7))^(1/3)*500/86400))</f>
        <v>0</v>
      </c>
      <c r="P7" s="111" t="s">
        <v>82</v>
      </c>
      <c r="R7" s="58"/>
      <c r="S7" s="60"/>
      <c r="T7" s="131"/>
      <c r="U7" s="131"/>
      <c r="V7" s="25"/>
      <c r="W7" s="25"/>
    </row>
    <row r="8" spans="1:24" x14ac:dyDescent="0.3">
      <c r="B8" s="74"/>
      <c r="C8" s="73" t="s">
        <v>4</v>
      </c>
      <c r="D8" s="16" t="s">
        <v>87</v>
      </c>
      <c r="E8" s="16" t="s">
        <v>88</v>
      </c>
      <c r="F8" s="16" t="s">
        <v>1</v>
      </c>
      <c r="G8" s="75" t="s">
        <v>89</v>
      </c>
      <c r="H8" s="14">
        <v>0.875</v>
      </c>
      <c r="I8" s="14" t="s">
        <v>0</v>
      </c>
      <c r="J8" s="14">
        <v>0.95</v>
      </c>
      <c r="K8" s="7" t="str">
        <f>ROUND((IF(H8&lt;100%,H8*$U$5+$T$5,$R$5)),0)&amp;" til "&amp;ROUND((IF(J8&lt;100%,J8*$U$5+$T$5,$R$5)),0)</f>
        <v>0 til 0</v>
      </c>
      <c r="L8" s="7" t="str">
        <f>ROUND(H8*$S$5*$H8,0)&amp;" til "&amp;ROUND(J8*$S$5*$J8,0)</f>
        <v>0 til 0</v>
      </c>
      <c r="M8" s="9">
        <f>IF((H8*$S$5*$H8)=0,0,((2.8/(H8*$S$5*$H8))^(1/3)*500/86400))</f>
        <v>0</v>
      </c>
      <c r="N8" s="9" t="s">
        <v>0</v>
      </c>
      <c r="O8" s="13">
        <f>IF((J8*$S$5*$H8)=0,0,((2.8/(J8*$S$5*$J8))^(1/3)*500/86400))</f>
        <v>0</v>
      </c>
      <c r="P8" s="74"/>
      <c r="S8" s="8"/>
      <c r="T8" s="131"/>
      <c r="U8" s="131"/>
      <c r="V8" s="25"/>
      <c r="W8" s="25"/>
    </row>
    <row r="9" spans="1:24" x14ac:dyDescent="0.3">
      <c r="B9" s="76"/>
      <c r="C9" s="77"/>
      <c r="D9" s="24" t="s">
        <v>83</v>
      </c>
      <c r="E9" s="24" t="s">
        <v>90</v>
      </c>
      <c r="F9" s="24"/>
      <c r="G9" s="78">
        <v>20</v>
      </c>
      <c r="H9" s="22">
        <v>0.7</v>
      </c>
      <c r="I9" s="22" t="s">
        <v>0</v>
      </c>
      <c r="J9" s="22">
        <v>0.75</v>
      </c>
      <c r="K9" s="20" t="str">
        <f>ROUND((IF(H9&lt;100%,H9*$U$5+$T$5,$R$5)),0)&amp;" til "&amp;ROUND((IF(J9&lt;100%,J9*$U$5+$T$5,$R$5)),0)</f>
        <v>0 til 0</v>
      </c>
      <c r="L9" s="20" t="str">
        <f>ROUND(H9*$S$5*$H9,0)&amp;" til "&amp;ROUND(J9*$S$5*$J9,0)</f>
        <v>0 til 0</v>
      </c>
      <c r="M9" s="19">
        <f>IF((H9*$S$5*$H9)=0,0,((2.8/(H9*$S$5*$H9))^(1/3)*500/86400))</f>
        <v>0</v>
      </c>
      <c r="N9" s="19" t="s">
        <v>0</v>
      </c>
      <c r="O9" s="18">
        <f>IF((J9*$S$5*$H9)=0,0,((2.8/(J9*$S$5*$J9))^(1/3)*500/86400))</f>
        <v>0</v>
      </c>
      <c r="P9" s="76"/>
      <c r="S9" s="132"/>
      <c r="T9" s="131"/>
      <c r="U9" s="131"/>
    </row>
    <row r="10" spans="1:24" x14ac:dyDescent="0.3">
      <c r="B10" s="72" t="s">
        <v>91</v>
      </c>
      <c r="C10" s="104" t="s">
        <v>9</v>
      </c>
      <c r="D10" s="105" t="s">
        <v>2</v>
      </c>
      <c r="E10" s="105" t="s">
        <v>92</v>
      </c>
      <c r="F10" s="105" t="s">
        <v>80</v>
      </c>
      <c r="G10" s="106" t="s">
        <v>93</v>
      </c>
      <c r="H10" s="107">
        <v>0.6</v>
      </c>
      <c r="I10" s="107" t="s">
        <v>0</v>
      </c>
      <c r="J10" s="107">
        <v>0.7</v>
      </c>
      <c r="K10" s="108" t="str">
        <f>ROUND((IF(H10&lt;100%,H10*$U$5+$T$5,$R$5)),0)&amp;" til "&amp;ROUND((IF(J10&lt;100%,J10*$U$5+$T$5,$R$5)),0)</f>
        <v>0 til 0</v>
      </c>
      <c r="L10" s="108" t="str">
        <f>ROUND(H10*$S$5*$H10,0)&amp;" til "&amp;ROUND(J10*$S$5*$J10,0)</f>
        <v>0 til 0</v>
      </c>
      <c r="M10" s="109">
        <f>IF((H10*$S$5*$H10)=0,0,((2.8/(H10*$S$5*$H10))^(1/3)*500/86400))</f>
        <v>0</v>
      </c>
      <c r="N10" s="109" t="s">
        <v>0</v>
      </c>
      <c r="O10" s="110">
        <f>IF((J10*$S$5*$H10)=0,0,((2.8/(J10*$S$5*$J10))^(1/3)*500/86400))</f>
        <v>0</v>
      </c>
      <c r="P10" s="112"/>
      <c r="T10" s="131"/>
      <c r="U10" s="131"/>
    </row>
    <row r="11" spans="1:24" x14ac:dyDescent="0.3">
      <c r="B11" s="72"/>
      <c r="C11" s="73" t="s">
        <v>6</v>
      </c>
      <c r="D11" s="17" t="s">
        <v>8</v>
      </c>
      <c r="E11" s="17" t="s">
        <v>78</v>
      </c>
      <c r="F11" s="16" t="s">
        <v>1</v>
      </c>
      <c r="G11" s="16">
        <v>26</v>
      </c>
      <c r="H11" s="15">
        <v>0.85</v>
      </c>
      <c r="I11" s="14" t="s">
        <v>0</v>
      </c>
      <c r="J11" s="14">
        <v>0.9</v>
      </c>
      <c r="K11" s="7" t="str">
        <f>ROUND((IF(H11&lt;100%,H11*$U$5+$T$5,$R$5)),0)&amp;" til "&amp;ROUND((IF(J11&lt;100%,J11*$U$5+$T$5,$R$5)),0)</f>
        <v>0 til 0</v>
      </c>
      <c r="L11" s="7" t="str">
        <f>ROUND(H11*$S$5*$H11,0)&amp;" til "&amp;ROUND(J11*$S$5*$J11,0)</f>
        <v>0 til 0</v>
      </c>
      <c r="M11" s="9">
        <f>IF((H11*$S$5*$H11)=0,0,((2.8/(H11*$S$5*$H11))^(1/3)*500/86400))</f>
        <v>0</v>
      </c>
      <c r="N11" s="9" t="s">
        <v>0</v>
      </c>
      <c r="O11" s="13">
        <f>IF((J11*$S$5*$H11)=0,0,((2.8/(J11*$S$5*$J11))^(1/3)*500/86400))</f>
        <v>0</v>
      </c>
      <c r="P11" s="74"/>
      <c r="T11" s="133"/>
      <c r="U11" s="133"/>
    </row>
    <row r="12" spans="1:24" x14ac:dyDescent="0.3">
      <c r="B12" s="74"/>
      <c r="C12" s="104" t="s">
        <v>4</v>
      </c>
      <c r="D12" s="105" t="s">
        <v>87</v>
      </c>
      <c r="E12" s="105" t="s">
        <v>97</v>
      </c>
      <c r="F12" s="105" t="s">
        <v>98</v>
      </c>
      <c r="G12" s="106" t="s">
        <v>3</v>
      </c>
      <c r="H12" s="107">
        <v>0.95</v>
      </c>
      <c r="I12" s="107" t="s">
        <v>0</v>
      </c>
      <c r="J12" s="107">
        <v>1</v>
      </c>
      <c r="K12" s="108" t="str">
        <f>ROUND((IF(H12&lt;100%,H12*$U$5+$T$5,$R$5)),0)&amp;" til "&amp;ROUND((IF(J12&lt;100%,J12*$U$5+$T$5,$R$5)),0)</f>
        <v>0 til 0</v>
      </c>
      <c r="L12" s="108" t="str">
        <f>ROUND(H12*$S$5*$H12,0)&amp;" til "&amp;ROUND(J12*$S$5*$J12,0)</f>
        <v>0 til 0</v>
      </c>
      <c r="M12" s="109">
        <f>IF((H12*$S$5*$H12)=0,0,((2.8/(H12*$S$5*$H12))^(1/3)*500/86400))</f>
        <v>0</v>
      </c>
      <c r="N12" s="109" t="s">
        <v>0</v>
      </c>
      <c r="O12" s="110">
        <f>IF((J12*$S$5*$H12)=0,0,((2.8/(J12*$S$5*$J12))^(1/3)*500/86400))</f>
        <v>0</v>
      </c>
      <c r="P12" s="112"/>
    </row>
    <row r="13" spans="1:24" x14ac:dyDescent="0.3">
      <c r="B13" s="76"/>
      <c r="C13" s="113"/>
      <c r="D13" s="114" t="s">
        <v>99</v>
      </c>
      <c r="E13" s="114" t="s">
        <v>100</v>
      </c>
      <c r="F13" s="114" t="s">
        <v>1</v>
      </c>
      <c r="G13" s="115" t="s">
        <v>10</v>
      </c>
      <c r="H13" s="116">
        <v>0.65</v>
      </c>
      <c r="I13" s="116" t="s">
        <v>0</v>
      </c>
      <c r="J13" s="116">
        <v>0.75</v>
      </c>
      <c r="K13" s="117" t="str">
        <f>ROUND((IF(H13&lt;100%,H13*$U$5+$T$5,$R$5)),0)&amp;" til "&amp;ROUND((IF(J13&lt;100%,J13*$U$5+$T$5,$R$5)),0)</f>
        <v>0 til 0</v>
      </c>
      <c r="L13" s="117" t="str">
        <f>ROUND(H13*$S$5*$H13,0)&amp;" til "&amp;ROUND(J13*$S$5*$J13,0)</f>
        <v>0 til 0</v>
      </c>
      <c r="M13" s="118">
        <f>IF((H13*$S$5*$H13)=0,0,((2.8/(H13*$S$5*$H13))^(1/3)*500/86400))</f>
        <v>0</v>
      </c>
      <c r="N13" s="118" t="s">
        <v>0</v>
      </c>
      <c r="O13" s="119">
        <f>IF((J13*$S$5*$H13)=0,0,((2.8/(J13*$S$5*$J13))^(1/3)*500/86400))</f>
        <v>0</v>
      </c>
      <c r="P13" s="120"/>
    </row>
    <row r="14" spans="1:24" ht="43.2" x14ac:dyDescent="0.3">
      <c r="B14" s="81" t="s">
        <v>101</v>
      </c>
      <c r="C14" s="82" t="s">
        <v>9</v>
      </c>
      <c r="D14" s="83" t="s">
        <v>2</v>
      </c>
      <c r="E14" s="83" t="s">
        <v>92</v>
      </c>
      <c r="F14" s="83" t="s">
        <v>80</v>
      </c>
      <c r="G14" s="84" t="s">
        <v>81</v>
      </c>
      <c r="H14" s="85">
        <v>0.7</v>
      </c>
      <c r="I14" s="85" t="s">
        <v>0</v>
      </c>
      <c r="J14" s="85">
        <v>0.75</v>
      </c>
      <c r="K14" s="86" t="str">
        <f>ROUND((IF(H14&lt;100%,H14*$U$5+$T$5,$R$5)),0)&amp;" til "&amp;ROUND((IF(J14&lt;100%,J14*$U$5+$T$5,$R$5)),0)</f>
        <v>0 til 0</v>
      </c>
      <c r="L14" s="86" t="str">
        <f>ROUND(H14*$S$5*$H14,0)&amp;" til "&amp;ROUND(J14*$S$5*$J14,0)</f>
        <v>0 til 0</v>
      </c>
      <c r="M14" s="87">
        <f>IF((H14*$S$5*$H14)=0,0,((2.8/(H14*$S$5*$H14))^(1/3)*500/86400))</f>
        <v>0</v>
      </c>
      <c r="N14" s="87" t="s">
        <v>0</v>
      </c>
      <c r="O14" s="88">
        <f>IF((J14*$S$5*$H14)=0,0,((2.8/(J14*$S$5*$J14))^(1/3)*500/86400))</f>
        <v>0</v>
      </c>
      <c r="P14" s="89" t="s">
        <v>94</v>
      </c>
    </row>
    <row r="15" spans="1:24" x14ac:dyDescent="0.3">
      <c r="B15" s="90"/>
      <c r="C15" s="104" t="s">
        <v>6</v>
      </c>
      <c r="D15" s="121" t="s">
        <v>8</v>
      </c>
      <c r="E15" s="121" t="s">
        <v>78</v>
      </c>
      <c r="F15" s="122" t="s">
        <v>1</v>
      </c>
      <c r="G15" s="122">
        <v>28</v>
      </c>
      <c r="H15" s="123">
        <v>0.875</v>
      </c>
      <c r="I15" s="124" t="s">
        <v>0</v>
      </c>
      <c r="J15" s="124">
        <v>0.92500000000000004</v>
      </c>
      <c r="K15" s="125" t="str">
        <f>ROUND((IF(H15&lt;100%,H15*$U$5+$T$5,$R$5)),0)&amp;" til "&amp;ROUND((IF(J15&lt;100%,J15*$U$5+$T$5,$R$5)),0)</f>
        <v>0 til 0</v>
      </c>
      <c r="L15" s="125" t="str">
        <f>ROUND(H15*$S$5*$H15,0)&amp;" til "&amp;ROUND(J15*$S$5*$J15,0)</f>
        <v>0 til 0</v>
      </c>
      <c r="M15" s="126">
        <f>IF((H15*$S$5*$H15)=0,0,((2.8/(H15*$S$5*$H15))^(1/3)*500/86400))</f>
        <v>0</v>
      </c>
      <c r="N15" s="126" t="s">
        <v>0</v>
      </c>
      <c r="O15" s="110">
        <f>IF((J15*$S$5*$H15)=0,0,((2.8/(J15*$S$5*$J15))^(1/3)*500/86400))</f>
        <v>0</v>
      </c>
      <c r="P15" s="127"/>
    </row>
    <row r="16" spans="1:24" ht="158.4" x14ac:dyDescent="0.3">
      <c r="B16" s="90"/>
      <c r="C16" s="90" t="s">
        <v>4</v>
      </c>
      <c r="D16" s="79" t="s">
        <v>87</v>
      </c>
      <c r="E16" s="91" t="s">
        <v>102</v>
      </c>
      <c r="F16" s="91" t="s">
        <v>84</v>
      </c>
      <c r="G16" s="91" t="s">
        <v>85</v>
      </c>
      <c r="H16" s="26" t="s">
        <v>86</v>
      </c>
      <c r="I16" s="92" t="s">
        <v>0</v>
      </c>
      <c r="J16" s="93" t="s">
        <v>86</v>
      </c>
      <c r="K16" s="93" t="s">
        <v>86</v>
      </c>
      <c r="L16" s="93" t="s">
        <v>86</v>
      </c>
      <c r="M16" s="93" t="s">
        <v>86</v>
      </c>
      <c r="N16" s="94" t="s">
        <v>0</v>
      </c>
      <c r="O16" s="93" t="s">
        <v>86</v>
      </c>
      <c r="P16" s="80" t="s">
        <v>103</v>
      </c>
    </row>
    <row r="17" spans="1:17" ht="72" x14ac:dyDescent="0.3">
      <c r="B17" s="29"/>
      <c r="C17" s="27"/>
      <c r="D17" s="95" t="s">
        <v>95</v>
      </c>
      <c r="E17" s="24" t="s">
        <v>119</v>
      </c>
      <c r="F17" s="24" t="s">
        <v>1</v>
      </c>
      <c r="G17" s="24">
        <v>30</v>
      </c>
      <c r="H17" s="23">
        <v>0.9</v>
      </c>
      <c r="I17" s="22" t="s">
        <v>0</v>
      </c>
      <c r="J17" s="21">
        <v>0.97499999999999998</v>
      </c>
      <c r="K17" s="20" t="str">
        <f t="shared" ref="K17" si="1">ROUND((IF(H17&lt;100%,H17*$U$5+$T$5,$R$5)),0)&amp;" til "&amp;ROUND((IF(J17&lt;100%,J17*$U$5+$T$5,$R$5)),0)</f>
        <v>0 til 0</v>
      </c>
      <c r="L17" s="20" t="str">
        <f>ROUND(H17*$S$5*$H17,0)&amp;" til "&amp;ROUND(J17*$S$5*$J17,0)</f>
        <v>0 til 0</v>
      </c>
      <c r="M17" s="19">
        <f>IF((H17*$S$5*$H17)=0,0,((2.8/(H17*$S$5*$H17))^(1/3)*500/86400))</f>
        <v>0</v>
      </c>
      <c r="N17" s="19" t="s">
        <v>0</v>
      </c>
      <c r="O17" s="18">
        <f>IF((J17*$S$5*$H17)=0,0,((2.8/(J17*$S$5*$J17))^(1/3)*500/86400))</f>
        <v>0</v>
      </c>
      <c r="P17" s="96" t="s">
        <v>96</v>
      </c>
    </row>
    <row r="18" spans="1:17" ht="43.2" x14ac:dyDescent="0.3">
      <c r="B18" s="72" t="s">
        <v>104</v>
      </c>
      <c r="C18" s="104" t="s">
        <v>9</v>
      </c>
      <c r="D18" s="105" t="s">
        <v>5</v>
      </c>
      <c r="E18" s="105" t="s">
        <v>105</v>
      </c>
      <c r="F18" s="105" t="s">
        <v>1</v>
      </c>
      <c r="G18" s="106" t="s">
        <v>106</v>
      </c>
      <c r="H18" s="107">
        <v>0.6</v>
      </c>
      <c r="I18" s="107" t="s">
        <v>0</v>
      </c>
      <c r="J18" s="107">
        <v>0.75</v>
      </c>
      <c r="K18" s="108" t="str">
        <f>ROUND((IF(H18&lt;100%,H18*$U$5+$T$5,$R$5)),0)&amp;" til "&amp;ROUND((IF(J18&lt;100%,J18*$U$5+$T$5,$R$5)),0)</f>
        <v>0 til 0</v>
      </c>
      <c r="L18" s="108" t="str">
        <f>ROUND(H18*$S$5*$H18,0)&amp;" til "&amp;ROUND(J18*$S$5*$J18,0)</f>
        <v>0 til 0</v>
      </c>
      <c r="M18" s="109">
        <f>IF((H18*$S$5*$H18)=0,0,((2.8/(H18*$S$5*$H18))^(1/3)*500/86400))</f>
        <v>0</v>
      </c>
      <c r="N18" s="109" t="s">
        <v>0</v>
      </c>
      <c r="O18" s="110">
        <f>IF((J18*$S$5*$H18)=0,0,((2.8/(J18*$S$5*$J18))^(1/3)*500/86400))</f>
        <v>0</v>
      </c>
      <c r="P18" s="111" t="s">
        <v>94</v>
      </c>
    </row>
    <row r="19" spans="1:17" x14ac:dyDescent="0.3">
      <c r="B19" s="72"/>
      <c r="C19" s="73" t="s">
        <v>6</v>
      </c>
      <c r="D19" s="17" t="s">
        <v>8</v>
      </c>
      <c r="E19" s="17" t="s">
        <v>107</v>
      </c>
      <c r="F19" s="16" t="s">
        <v>1</v>
      </c>
      <c r="G19" s="16">
        <v>30</v>
      </c>
      <c r="H19" s="15">
        <v>0.92500000000000004</v>
      </c>
      <c r="I19" s="14" t="s">
        <v>0</v>
      </c>
      <c r="J19" s="14">
        <v>0.97499999999999998</v>
      </c>
      <c r="K19" s="7" t="str">
        <f>ROUND((IF(H19&lt;100%,H19*$U$5+$T$5,$R$5)),0)&amp;" til "&amp;ROUND((IF(J19&lt;100%,J19*$U$5+$T$5,$R$5)),0)</f>
        <v>0 til 0</v>
      </c>
      <c r="L19" s="7" t="str">
        <f>ROUND(H19*$S$5*$H19,0)&amp;" til "&amp;ROUND(J19*$S$5*$J19,0)</f>
        <v>0 til 0</v>
      </c>
      <c r="M19" s="9">
        <f>IF((H19*$S$5*$H19)=0,0,((2.8/(H19*$S$5*$H19))^(1/3)*500/86400))</f>
        <v>0</v>
      </c>
      <c r="N19" s="9" t="s">
        <v>0</v>
      </c>
      <c r="O19" s="13">
        <f>IF((J19*$S$5*$H19)=0,0,((2.8/(J19*$S$5*$J19))^(1/3)*500/86400))</f>
        <v>0</v>
      </c>
      <c r="P19" s="74"/>
    </row>
    <row r="20" spans="1:17" x14ac:dyDescent="0.3">
      <c r="B20" s="74"/>
      <c r="C20" s="104" t="s">
        <v>4</v>
      </c>
      <c r="D20" s="105" t="s">
        <v>87</v>
      </c>
      <c r="E20" s="105" t="s">
        <v>97</v>
      </c>
      <c r="F20" s="105" t="s">
        <v>98</v>
      </c>
      <c r="G20" s="106" t="s">
        <v>3</v>
      </c>
      <c r="H20" s="107">
        <v>0.95</v>
      </c>
      <c r="I20" s="107" t="s">
        <v>0</v>
      </c>
      <c r="J20" s="107">
        <v>1.0249999999999999</v>
      </c>
      <c r="K20" s="108" t="str">
        <f>ROUND((IF(H20&lt;100%,H20*$U$5+$T$5,$R$5)),0)&amp;" til "&amp;ROUND((IF(J20&lt;100%,J20*$U$5+$T$5,$R$5)),0)</f>
        <v>0 til 0</v>
      </c>
      <c r="L20" s="108" t="str">
        <f>ROUND(H20*$S$5*$H20,0)&amp;" til "&amp;ROUND(J20*$S$5*$J20,0)</f>
        <v>0 til 0</v>
      </c>
      <c r="M20" s="109">
        <f>IF((H20*$S$5*$H20)=0,0,((2.8/(H20*$S$5*$H20))^(1/3)*500/86400))</f>
        <v>0</v>
      </c>
      <c r="N20" s="109" t="s">
        <v>0</v>
      </c>
      <c r="O20" s="110">
        <f>IF((J20*$S$5*$H20)=0,0,((2.8/(J20*$S$5*$J20))^(1/3)*500/86400))</f>
        <v>0</v>
      </c>
      <c r="P20" s="112"/>
      <c r="Q20" s="128"/>
    </row>
    <row r="21" spans="1:17" x14ac:dyDescent="0.3">
      <c r="B21" s="76"/>
      <c r="C21" s="113"/>
      <c r="D21" s="114" t="s">
        <v>99</v>
      </c>
      <c r="E21" s="114" t="s">
        <v>100</v>
      </c>
      <c r="F21" s="114" t="s">
        <v>1</v>
      </c>
      <c r="G21" s="115" t="s">
        <v>10</v>
      </c>
      <c r="H21" s="116">
        <v>0.875</v>
      </c>
      <c r="I21" s="116" t="s">
        <v>0</v>
      </c>
      <c r="J21" s="116">
        <v>0.97499999999999998</v>
      </c>
      <c r="K21" s="117" t="str">
        <f>ROUND((IF(H21&lt;100%,H21*$U$5+$T$5,$R$5)),0)&amp;" til "&amp;ROUND((IF(J21&lt;100%,J21*$U$5+$T$5,$R$5)),0)</f>
        <v>0 til 0</v>
      </c>
      <c r="L21" s="117" t="str">
        <f>ROUND(H21*$S$5*$H21,0)&amp;" til "&amp;ROUND(J21*$S$5*$J21,0)</f>
        <v>0 til 0</v>
      </c>
      <c r="M21" s="118">
        <f>IF((H21*$S$5*$H21)=0,0,((2.8/(H21*$S$5*$H21))^(1/3)*500/86400))</f>
        <v>0</v>
      </c>
      <c r="N21" s="118" t="s">
        <v>0</v>
      </c>
      <c r="O21" s="119">
        <f>IF((J21*$S$5*$H21)=0,0,((2.8/(J21*$S$5*$J21))^(1/3)*500/86400))</f>
        <v>0</v>
      </c>
      <c r="P21" s="120"/>
      <c r="Q21" s="128"/>
    </row>
    <row r="22" spans="1:17" ht="43.2" x14ac:dyDescent="0.35">
      <c r="A22" s="6"/>
      <c r="B22" s="72" t="s">
        <v>108</v>
      </c>
      <c r="C22" s="73" t="s">
        <v>9</v>
      </c>
      <c r="D22" s="16" t="s">
        <v>2</v>
      </c>
      <c r="E22" s="16" t="s">
        <v>109</v>
      </c>
      <c r="F22" s="16" t="s">
        <v>1</v>
      </c>
      <c r="G22" s="75" t="s">
        <v>110</v>
      </c>
      <c r="H22" s="14">
        <v>0.7</v>
      </c>
      <c r="I22" s="14" t="s">
        <v>0</v>
      </c>
      <c r="J22" s="14">
        <v>0.75</v>
      </c>
      <c r="K22" s="7" t="str">
        <f>ROUND((IF(H22&lt;100%,H22*$U$5+$T$5,$R$5)),0)&amp;" til "&amp;ROUND((IF(J22&lt;100%,J22*$U$5+$T$5,$R$5)),0)</f>
        <v>0 til 0</v>
      </c>
      <c r="L22" s="7" t="str">
        <f>ROUND(H22*$S$5*$H22,0)&amp;" til "&amp;ROUND(J22*$S$5*$J22,0)</f>
        <v>0 til 0</v>
      </c>
      <c r="M22" s="9">
        <f>IF((H22*$S$5*$H22)=0,0,((2.8/(H22*$S$5*$H22))^(1/3)*500/86400))</f>
        <v>0</v>
      </c>
      <c r="N22" s="9" t="s">
        <v>0</v>
      </c>
      <c r="O22" s="13">
        <f>IF((J22*$S$5*$H22)=0,0,((2.8/(J22*$S$5*$J22))^(1/3)*500/86400))</f>
        <v>0</v>
      </c>
      <c r="P22" s="30" t="s">
        <v>94</v>
      </c>
    </row>
    <row r="23" spans="1:17" x14ac:dyDescent="0.3">
      <c r="B23" s="72"/>
      <c r="C23" s="104" t="s">
        <v>6</v>
      </c>
      <c r="D23" s="129" t="s">
        <v>8</v>
      </c>
      <c r="E23" s="129" t="s">
        <v>111</v>
      </c>
      <c r="F23" s="105" t="s">
        <v>80</v>
      </c>
      <c r="G23" s="105" t="s">
        <v>7</v>
      </c>
      <c r="H23" s="123">
        <v>0.95</v>
      </c>
      <c r="I23" s="107" t="s">
        <v>0</v>
      </c>
      <c r="J23" s="107">
        <v>1.0249999999999999</v>
      </c>
      <c r="K23" s="108" t="str">
        <f>ROUND((IF(H23&lt;100%,H23*$U$5+$T$5,$R$5)),0)&amp;" til "&amp;ROUND((IF(J23&lt;100%,J23*$U$5+$T$5,$R$5)),0)</f>
        <v>0 til 0</v>
      </c>
      <c r="L23" s="108" t="str">
        <f>ROUND(H23*$S$5*$H23,0)&amp;" til "&amp;ROUND(J23*$S$5*$J23,0)</f>
        <v>0 til 0</v>
      </c>
      <c r="M23" s="109">
        <f>IF((H23*$S$5*$H23)=0,0,((2.8/(H23*$S$5*$H23))^(1/3)*500/86400))</f>
        <v>0</v>
      </c>
      <c r="N23" s="109" t="s">
        <v>0</v>
      </c>
      <c r="O23" s="110">
        <f>IF((J23*$S$5*$H23)=0,0,((2.8/(J23*$S$5*$J23))^(1/3)*500/86400))</f>
        <v>0</v>
      </c>
      <c r="P23" s="112"/>
    </row>
    <row r="24" spans="1:17" x14ac:dyDescent="0.3">
      <c r="B24" s="74"/>
      <c r="C24" s="73" t="s">
        <v>4</v>
      </c>
      <c r="D24" s="16" t="s">
        <v>87</v>
      </c>
      <c r="E24" s="16" t="s">
        <v>112</v>
      </c>
      <c r="F24" s="16" t="s">
        <v>98</v>
      </c>
      <c r="G24" s="75" t="s">
        <v>3</v>
      </c>
      <c r="H24" s="14">
        <v>0.97499999999999998</v>
      </c>
      <c r="I24" s="14" t="s">
        <v>0</v>
      </c>
      <c r="J24" s="14">
        <v>1.0249999999999999</v>
      </c>
      <c r="K24" s="7" t="str">
        <f>ROUND((IF(H24&lt;100%,H24*$U$5+$T$5,$R$5)),0)&amp;" til "&amp;ROUND((IF(J24&lt;100%,J24*$U$5+$T$5,$R$5)),0)</f>
        <v>0 til 0</v>
      </c>
      <c r="L24" s="7" t="str">
        <f>ROUND(H24*$S$5*$H24,0)&amp;" til "&amp;ROUND(J24*$S$5*$J24,0)</f>
        <v>0 til 0</v>
      </c>
      <c r="M24" s="9">
        <f>IF((H24*$S$5*$H24)=0,0,((2.8/(H24*$S$5*$H24))^(1/3)*500/86400))</f>
        <v>0</v>
      </c>
      <c r="N24" s="9" t="s">
        <v>0</v>
      </c>
      <c r="O24" s="13">
        <f>IF((J24*$S$5*$H24)=0,0,((2.8/(J24*$S$5*$J24))^(1/3)*500/86400))</f>
        <v>0</v>
      </c>
      <c r="P24" s="74"/>
    </row>
    <row r="25" spans="1:17" x14ac:dyDescent="0.3">
      <c r="B25" s="76"/>
      <c r="C25" s="77"/>
      <c r="D25" s="24" t="s">
        <v>99</v>
      </c>
      <c r="E25" s="24" t="s">
        <v>113</v>
      </c>
      <c r="F25" s="24" t="s">
        <v>80</v>
      </c>
      <c r="G25" s="78" t="s">
        <v>10</v>
      </c>
      <c r="H25" s="22">
        <v>0.875</v>
      </c>
      <c r="I25" s="22" t="s">
        <v>0</v>
      </c>
      <c r="J25" s="22">
        <v>0.97499999999999998</v>
      </c>
      <c r="K25" s="20" t="str">
        <f>ROUND((IF(H25&lt;100%,H25*$U$5+$T$5,$R$5)),0)&amp;" til "&amp;ROUND((IF(J25&lt;100%,J25*$U$5+$T$5,$R$5)),0)</f>
        <v>0 til 0</v>
      </c>
      <c r="L25" s="20" t="str">
        <f>ROUND(H25*$S$5*$H25,0)&amp;" til "&amp;ROUND(J25*$S$5*$J25,0)</f>
        <v>0 til 0</v>
      </c>
      <c r="M25" s="19">
        <f>IF((H25*$S$5*$H25)=0,0,((2.8/(H25*$S$5*$H25))^(1/3)*500/86400))</f>
        <v>0</v>
      </c>
      <c r="N25" s="19" t="s">
        <v>0</v>
      </c>
      <c r="O25" s="18">
        <f>IF((J25*$S$5*$H25)=0,0,((2.8/(J25*$S$5*$J25))^(1/3)*500/86400))</f>
        <v>0</v>
      </c>
      <c r="P25" s="76"/>
    </row>
    <row r="26" spans="1:17" ht="43.2" x14ac:dyDescent="0.3">
      <c r="B26" s="72" t="s">
        <v>114</v>
      </c>
      <c r="C26" s="104" t="s">
        <v>9</v>
      </c>
      <c r="D26" s="105" t="s">
        <v>5</v>
      </c>
      <c r="E26" s="105" t="s">
        <v>109</v>
      </c>
      <c r="F26" s="105" t="s">
        <v>1</v>
      </c>
      <c r="G26" s="106" t="s">
        <v>120</v>
      </c>
      <c r="H26" s="107">
        <v>0.7</v>
      </c>
      <c r="I26" s="107" t="s">
        <v>0</v>
      </c>
      <c r="J26" s="107">
        <v>0.75</v>
      </c>
      <c r="K26" s="108" t="str">
        <f>ROUND((IF(H26&lt;100%,H26*$U$5+$T$5,$R$5)),0)&amp;" til "&amp;ROUND((IF(J26&lt;100%,J26*$U$5+$T$5,$R$5)),0)</f>
        <v>0 til 0</v>
      </c>
      <c r="L26" s="108" t="str">
        <f>ROUND(H26*$S$5*$H26,0)&amp;" til "&amp;ROUND(J26*$S$5*$J26,0)</f>
        <v>0 til 0</v>
      </c>
      <c r="M26" s="109">
        <f>IF((H26*$S$5*$H26)=0,0,((2.8/(H26*$S$5*$H26))^(1/3)*500/86400))</f>
        <v>0</v>
      </c>
      <c r="N26" s="109" t="s">
        <v>0</v>
      </c>
      <c r="O26" s="110">
        <f>IF((J26*$S$5*$H26)=0,0,((2.8/(J26*$S$5*$J26))^(1/3)*500/86400))</f>
        <v>0</v>
      </c>
      <c r="P26" s="111" t="s">
        <v>94</v>
      </c>
    </row>
    <row r="27" spans="1:17" x14ac:dyDescent="0.3">
      <c r="B27" s="72"/>
      <c r="C27" s="73" t="s">
        <v>6</v>
      </c>
      <c r="D27" s="17" t="s">
        <v>8</v>
      </c>
      <c r="E27" s="17" t="s">
        <v>115</v>
      </c>
      <c r="F27" s="16" t="s">
        <v>116</v>
      </c>
      <c r="G27" s="16" t="s">
        <v>3</v>
      </c>
      <c r="H27" s="15">
        <v>1</v>
      </c>
      <c r="I27" s="14" t="s">
        <v>0</v>
      </c>
      <c r="J27" s="14">
        <v>1.05</v>
      </c>
      <c r="K27" s="7" t="str">
        <f>ROUND((IF(H27&lt;100%,H27*$U$5+$T$5,$R$5)),0)&amp;" til "&amp;ROUND((IF(J27&lt;100%,J27*$U$5+$T$5,$R$5)),0)</f>
        <v>0 til 0</v>
      </c>
      <c r="L27" s="7" t="str">
        <f>ROUND(H27*$S$5*$H27,0)&amp;" til "&amp;ROUND(J27*$S$5*$J27,0)</f>
        <v>0 til 0</v>
      </c>
      <c r="M27" s="9">
        <f>IF((H27*$S$5*$H27)=0,0,((2.8/(H27*$S$5*$H27))^(1/3)*500/86400))</f>
        <v>0</v>
      </c>
      <c r="N27" s="9" t="s">
        <v>0</v>
      </c>
      <c r="O27" s="13">
        <f>IF((J27*$S$5*$H27)=0,0,((2.8/(J27*$S$5*$J27))^(1/3)*500/86400))</f>
        <v>0</v>
      </c>
      <c r="P27" s="74"/>
    </row>
    <row r="28" spans="1:17" x14ac:dyDescent="0.3">
      <c r="B28" s="74"/>
      <c r="C28" s="104" t="s">
        <v>4</v>
      </c>
      <c r="D28" s="105" t="s">
        <v>87</v>
      </c>
      <c r="E28" s="105" t="s">
        <v>117</v>
      </c>
      <c r="F28" s="105" t="s">
        <v>98</v>
      </c>
      <c r="G28" s="106" t="s">
        <v>3</v>
      </c>
      <c r="H28" s="107">
        <v>0.97499999999999998</v>
      </c>
      <c r="I28" s="107" t="s">
        <v>0</v>
      </c>
      <c r="J28" s="107">
        <v>1.0249999999999999</v>
      </c>
      <c r="K28" s="108" t="str">
        <f>ROUND((IF(H28&lt;100%,H28*$U$5+$T$5,$R$5)),0)&amp;" til "&amp;ROUND((IF(J28&lt;100%,J28*$U$5+$T$5,$R$5)),0)</f>
        <v>0 til 0</v>
      </c>
      <c r="L28" s="108" t="str">
        <f>ROUND(H28*$S$5*$H28,0)&amp;" til "&amp;ROUND(J28*$S$5*$J28,0)</f>
        <v>0 til 0</v>
      </c>
      <c r="M28" s="109">
        <f>IF((H28*$S$5*$H28)=0,0,((2.8/(H28*$S$5*$H28))^(1/3)*500/86400))</f>
        <v>0</v>
      </c>
      <c r="N28" s="109" t="s">
        <v>0</v>
      </c>
      <c r="O28" s="110">
        <f>IF((J28*$S$5*$H28)=0,0,((2.8/(J28*$S$5*$J28))^(1/3)*500/86400))</f>
        <v>0</v>
      </c>
      <c r="P28" s="112"/>
    </row>
    <row r="29" spans="1:17" x14ac:dyDescent="0.3">
      <c r="B29" s="97"/>
      <c r="C29" s="104"/>
      <c r="D29" s="122" t="s">
        <v>99</v>
      </c>
      <c r="E29" s="122" t="s">
        <v>118</v>
      </c>
      <c r="F29" s="122" t="s">
        <v>80</v>
      </c>
      <c r="G29" s="106" t="s">
        <v>10</v>
      </c>
      <c r="H29" s="124">
        <v>0.875</v>
      </c>
      <c r="I29" s="124" t="s">
        <v>0</v>
      </c>
      <c r="J29" s="124">
        <v>0.97499999999999998</v>
      </c>
      <c r="K29" s="125" t="str">
        <f>ROUND((IF(H29&lt;100%,H29*$U$5+$T$5,$R$5)),0)&amp;" til "&amp;ROUND((IF(J29&lt;100%,J29*$U$5+$T$5,$R$5)),0)</f>
        <v>0 til 0</v>
      </c>
      <c r="L29" s="125" t="str">
        <f>ROUND(H29*$S$5*$H29,0)&amp;" til "&amp;ROUND(J29*$S$5*$J29,0)</f>
        <v>0 til 0</v>
      </c>
      <c r="M29" s="126">
        <f>IF((H29*$S$5*$H29)=0,0,((2.8/(H29*$S$5*$H29))^(1/3)*500/86400))</f>
        <v>0</v>
      </c>
      <c r="N29" s="126" t="s">
        <v>0</v>
      </c>
      <c r="O29" s="110">
        <f>IF((J29*$S$5*$H29)=0,0,((2.8/(J29*$S$5*$J29))^(1/3)*500/86400))</f>
        <v>0</v>
      </c>
      <c r="P29" s="127"/>
    </row>
    <row r="30" spans="1:17" x14ac:dyDescent="0.3">
      <c r="A30" s="99"/>
      <c r="B30" s="90"/>
      <c r="C30" s="90"/>
      <c r="D30" s="91"/>
      <c r="E30" s="91"/>
      <c r="F30" s="91"/>
      <c r="G30" s="91"/>
      <c r="H30" s="93"/>
      <c r="I30" s="92"/>
      <c r="J30" s="93"/>
      <c r="K30" s="93"/>
      <c r="L30" s="93"/>
      <c r="M30" s="93"/>
      <c r="N30" s="94"/>
      <c r="O30" s="93"/>
      <c r="P30" s="100"/>
    </row>
    <row r="31" spans="1:17" x14ac:dyDescent="0.3">
      <c r="A31" s="99"/>
      <c r="B31" s="97"/>
      <c r="C31" s="90"/>
      <c r="D31" s="91"/>
      <c r="E31" s="91"/>
      <c r="F31" s="91"/>
      <c r="G31" s="91"/>
      <c r="H31" s="93"/>
      <c r="I31" s="92"/>
      <c r="J31" s="93"/>
      <c r="K31" s="98"/>
      <c r="L31" s="98"/>
      <c r="M31" s="94"/>
      <c r="N31" s="94"/>
      <c r="O31" s="94"/>
      <c r="P31" s="100"/>
    </row>
    <row r="32" spans="1:17" x14ac:dyDescent="0.3">
      <c r="A32" s="99"/>
      <c r="B32" s="97"/>
      <c r="C32" s="90"/>
      <c r="D32" s="91"/>
      <c r="E32" s="91"/>
      <c r="F32" s="91"/>
      <c r="G32" s="91"/>
      <c r="H32" s="93"/>
      <c r="I32" s="92"/>
      <c r="J32" s="93"/>
      <c r="K32" s="98"/>
      <c r="L32" s="98"/>
      <c r="M32" s="94"/>
      <c r="N32" s="94"/>
      <c r="O32" s="94"/>
      <c r="P32" s="97"/>
    </row>
    <row r="33" spans="1:16" x14ac:dyDescent="0.3">
      <c r="A33" s="99"/>
      <c r="B33" s="99"/>
      <c r="C33" s="99"/>
      <c r="D33" s="99"/>
      <c r="E33" s="99"/>
      <c r="F33" s="101"/>
      <c r="G33" s="99"/>
      <c r="H33" s="99"/>
      <c r="I33" s="99"/>
      <c r="J33" s="99"/>
      <c r="K33" s="99"/>
      <c r="L33" s="99"/>
      <c r="M33" s="99"/>
      <c r="N33" s="99"/>
      <c r="O33" s="99"/>
      <c r="P33" s="99"/>
    </row>
    <row r="34" spans="1:16" x14ac:dyDescent="0.3">
      <c r="A34" s="99"/>
      <c r="B34" s="99"/>
      <c r="C34" s="99"/>
      <c r="D34" s="99"/>
      <c r="E34" s="99"/>
      <c r="F34" s="101"/>
      <c r="G34" s="99"/>
      <c r="H34" s="99"/>
      <c r="I34" s="99"/>
      <c r="J34" s="99"/>
      <c r="K34" s="99"/>
      <c r="L34" s="99"/>
      <c r="M34" s="99"/>
      <c r="N34" s="99"/>
      <c r="O34" s="99"/>
      <c r="P34" s="99"/>
    </row>
    <row r="35" spans="1:16" x14ac:dyDescent="0.3">
      <c r="A35" s="99"/>
      <c r="B35" s="99"/>
      <c r="C35" s="99"/>
      <c r="D35" s="102"/>
      <c r="E35" s="102"/>
      <c r="F35" s="101"/>
      <c r="G35" s="102"/>
      <c r="H35" s="102"/>
      <c r="I35" s="102"/>
      <c r="J35" s="102"/>
      <c r="K35" s="102"/>
      <c r="L35" s="102"/>
      <c r="M35" s="102"/>
      <c r="N35" s="102"/>
      <c r="O35" s="102"/>
      <c r="P35" s="99"/>
    </row>
    <row r="36" spans="1:16" x14ac:dyDescent="0.3">
      <c r="A36" s="99"/>
      <c r="B36" s="99"/>
      <c r="C36" s="99"/>
      <c r="D36" s="102"/>
      <c r="E36" s="102"/>
      <c r="F36" s="101"/>
      <c r="G36" s="102"/>
      <c r="H36" s="102"/>
      <c r="I36" s="102"/>
      <c r="J36" s="102"/>
      <c r="K36" s="102"/>
      <c r="L36" s="102"/>
      <c r="M36" s="102"/>
      <c r="N36" s="102"/>
      <c r="O36" s="102"/>
      <c r="P36" s="99"/>
    </row>
    <row r="37" spans="1:16" x14ac:dyDescent="0.3">
      <c r="A37" s="99"/>
      <c r="B37" s="99"/>
      <c r="C37" s="99"/>
      <c r="D37" s="102"/>
      <c r="E37" s="102"/>
      <c r="F37" s="101"/>
      <c r="G37" s="102"/>
      <c r="H37" s="102"/>
      <c r="I37" s="102"/>
      <c r="J37" s="102"/>
      <c r="K37" s="102"/>
      <c r="L37" s="102"/>
      <c r="M37" s="102"/>
      <c r="N37" s="102"/>
      <c r="O37" s="102"/>
      <c r="P37" s="99"/>
    </row>
    <row r="38" spans="1:16" x14ac:dyDescent="0.3">
      <c r="A38" s="99"/>
      <c r="B38" s="99"/>
      <c r="C38" s="99"/>
      <c r="D38" s="102"/>
      <c r="E38" s="102"/>
      <c r="F38" s="101"/>
      <c r="G38" s="102"/>
      <c r="H38" s="103"/>
      <c r="I38" s="103"/>
      <c r="J38" s="103"/>
      <c r="K38" s="103"/>
      <c r="L38" s="103"/>
      <c r="M38" s="103"/>
      <c r="N38" s="103"/>
      <c r="O38" s="103"/>
      <c r="P38" s="99"/>
    </row>
    <row r="39" spans="1:16" x14ac:dyDescent="0.3">
      <c r="A39" s="99"/>
      <c r="B39" s="99"/>
      <c r="C39" s="99"/>
      <c r="D39" s="102"/>
      <c r="E39" s="102"/>
      <c r="F39" s="101"/>
      <c r="G39" s="102"/>
      <c r="H39" s="102"/>
      <c r="I39" s="102"/>
      <c r="J39" s="102"/>
      <c r="K39" s="102"/>
      <c r="L39" s="102"/>
      <c r="M39" s="102"/>
      <c r="N39" s="102"/>
      <c r="O39" s="102"/>
      <c r="P39" s="99"/>
    </row>
    <row r="40" spans="1:16" x14ac:dyDescent="0.3">
      <c r="A40" s="99"/>
      <c r="B40" s="99"/>
      <c r="C40" s="99"/>
      <c r="D40" s="102"/>
      <c r="E40" s="102"/>
      <c r="F40" s="101"/>
      <c r="G40" s="102"/>
      <c r="H40" s="103"/>
      <c r="I40" s="103"/>
      <c r="J40" s="103"/>
      <c r="K40" s="103"/>
      <c r="L40" s="103"/>
      <c r="M40" s="103"/>
      <c r="N40" s="103"/>
      <c r="O40" s="103"/>
      <c r="P40" s="99"/>
    </row>
    <row r="41" spans="1:16" x14ac:dyDescent="0.3">
      <c r="A41" s="99"/>
      <c r="B41" s="99"/>
      <c r="C41" s="99"/>
      <c r="D41" s="102"/>
      <c r="E41" s="102"/>
      <c r="F41" s="101"/>
      <c r="G41" s="102"/>
      <c r="H41" s="102"/>
      <c r="I41" s="102"/>
      <c r="J41" s="102"/>
      <c r="K41" s="102"/>
      <c r="L41" s="102"/>
      <c r="M41" s="102"/>
      <c r="N41" s="102"/>
      <c r="O41" s="102"/>
      <c r="P41" s="99"/>
    </row>
    <row r="42" spans="1:16" x14ac:dyDescent="0.3">
      <c r="A42" s="99"/>
      <c r="B42" s="99"/>
      <c r="C42" s="99"/>
      <c r="D42" s="102"/>
      <c r="E42" s="102"/>
      <c r="F42" s="101"/>
      <c r="G42" s="102"/>
      <c r="H42" s="103"/>
      <c r="I42" s="103"/>
      <c r="J42" s="103"/>
      <c r="K42" s="103"/>
      <c r="L42" s="103"/>
      <c r="M42" s="103"/>
      <c r="N42" s="103"/>
      <c r="O42" s="103"/>
      <c r="P42" s="99"/>
    </row>
    <row r="43" spans="1:16" x14ac:dyDescent="0.3">
      <c r="A43" s="99"/>
      <c r="B43" s="99"/>
      <c r="C43" s="99"/>
      <c r="D43" s="102"/>
      <c r="E43" s="102"/>
      <c r="F43" s="101"/>
      <c r="G43" s="102"/>
      <c r="H43" s="102"/>
      <c r="I43" s="102"/>
      <c r="J43" s="102"/>
      <c r="K43" s="102"/>
      <c r="L43" s="102"/>
      <c r="M43" s="102"/>
      <c r="N43" s="102"/>
      <c r="O43" s="102"/>
      <c r="P43" s="99"/>
    </row>
    <row r="44" spans="1:16" x14ac:dyDescent="0.3">
      <c r="A44" s="99"/>
      <c r="B44" s="99"/>
      <c r="C44" s="99"/>
      <c r="D44" s="102"/>
      <c r="E44" s="102"/>
      <c r="F44" s="101"/>
      <c r="G44" s="102"/>
      <c r="H44" s="102"/>
      <c r="I44" s="102"/>
      <c r="J44" s="102"/>
      <c r="K44" s="102"/>
      <c r="L44" s="102"/>
      <c r="M44" s="102"/>
      <c r="N44" s="102"/>
      <c r="O44" s="102"/>
      <c r="P44" s="99"/>
    </row>
    <row r="45" spans="1:16" x14ac:dyDescent="0.3">
      <c r="A45" s="99"/>
      <c r="B45" s="99"/>
      <c r="C45" s="99"/>
      <c r="D45" s="102"/>
      <c r="E45" s="102"/>
      <c r="F45" s="101"/>
      <c r="G45" s="102"/>
      <c r="H45" s="102"/>
      <c r="I45" s="102"/>
      <c r="J45" s="102"/>
      <c r="K45" s="102"/>
      <c r="L45" s="102"/>
      <c r="M45" s="102"/>
      <c r="N45" s="102"/>
      <c r="O45" s="102"/>
      <c r="P45" s="99"/>
    </row>
    <row r="46" spans="1:16" x14ac:dyDescent="0.3">
      <c r="A46" s="99"/>
      <c r="B46" s="99"/>
      <c r="C46" s="99"/>
      <c r="D46" s="102"/>
      <c r="E46" s="102"/>
      <c r="F46" s="101"/>
      <c r="G46" s="102"/>
      <c r="H46" s="102"/>
      <c r="I46" s="102"/>
      <c r="J46" s="102"/>
      <c r="K46" s="102"/>
      <c r="L46" s="102"/>
      <c r="M46" s="102"/>
      <c r="N46" s="102"/>
      <c r="O46" s="102"/>
      <c r="P46" s="99"/>
    </row>
    <row r="47" spans="1:16" x14ac:dyDescent="0.3">
      <c r="A47" s="99"/>
      <c r="B47" s="99"/>
      <c r="C47" s="99"/>
      <c r="D47" s="102"/>
      <c r="E47" s="102"/>
      <c r="F47" s="101"/>
      <c r="G47" s="102"/>
      <c r="H47" s="102"/>
      <c r="I47" s="102"/>
      <c r="J47" s="102"/>
      <c r="K47" s="102"/>
      <c r="L47" s="102"/>
      <c r="M47" s="102"/>
      <c r="N47" s="102"/>
      <c r="O47" s="102"/>
      <c r="P47" s="99"/>
    </row>
    <row r="48" spans="1:16" x14ac:dyDescent="0.3">
      <c r="A48" s="99"/>
      <c r="B48" s="99"/>
      <c r="C48" s="99"/>
      <c r="D48" s="102"/>
      <c r="E48" s="102"/>
      <c r="F48" s="101"/>
      <c r="G48" s="102"/>
      <c r="H48" s="102"/>
      <c r="I48" s="102"/>
      <c r="J48" s="102"/>
      <c r="K48" s="102"/>
      <c r="L48" s="102"/>
      <c r="M48" s="102"/>
      <c r="N48" s="102"/>
      <c r="O48" s="102"/>
      <c r="P48" s="99"/>
    </row>
    <row r="49" spans="4:15" x14ac:dyDescent="0.3">
      <c r="D49" s="3"/>
      <c r="E49" s="3"/>
      <c r="G49" s="3"/>
      <c r="H49" s="4"/>
      <c r="I49" s="4"/>
      <c r="J49" s="4"/>
      <c r="K49" s="4"/>
      <c r="L49" s="4"/>
      <c r="M49" s="4"/>
      <c r="N49" s="4"/>
      <c r="O49" s="4"/>
    </row>
    <row r="50" spans="4:15" x14ac:dyDescent="0.3">
      <c r="D50" s="3"/>
      <c r="E50" s="3"/>
      <c r="G50" s="3"/>
      <c r="H50" s="3"/>
      <c r="I50" s="3"/>
      <c r="J50" s="3"/>
      <c r="K50" s="3"/>
      <c r="L50" s="3"/>
      <c r="M50" s="3"/>
      <c r="N50" s="3"/>
      <c r="O50" s="3"/>
    </row>
    <row r="51" spans="4:15" x14ac:dyDescent="0.3">
      <c r="D51" s="3"/>
      <c r="E51" s="3"/>
      <c r="G51" s="3"/>
      <c r="H51" s="3"/>
      <c r="I51" s="3"/>
      <c r="J51" s="3"/>
      <c r="K51" s="3"/>
      <c r="L51" s="3"/>
      <c r="M51" s="3"/>
      <c r="N51" s="3"/>
      <c r="O51" s="3"/>
    </row>
    <row r="52" spans="4:15" x14ac:dyDescent="0.3">
      <c r="D52" s="3"/>
      <c r="E52" s="3"/>
      <c r="G52" s="3"/>
      <c r="H52" s="3"/>
      <c r="I52" s="3"/>
      <c r="J52" s="3"/>
      <c r="K52" s="3"/>
      <c r="L52" s="3"/>
      <c r="M52" s="3"/>
      <c r="N52" s="3"/>
      <c r="O52" s="3"/>
    </row>
    <row r="53" spans="4:15" x14ac:dyDescent="0.3">
      <c r="D53" s="3"/>
      <c r="E53" s="3"/>
      <c r="G53" s="3"/>
      <c r="H53" s="3"/>
      <c r="I53" s="3"/>
      <c r="J53" s="3"/>
      <c r="K53" s="3"/>
      <c r="L53" s="3"/>
      <c r="M53" s="3"/>
      <c r="N53" s="3"/>
      <c r="O53" s="3"/>
    </row>
    <row r="54" spans="4:15" x14ac:dyDescent="0.3">
      <c r="D54" s="3"/>
      <c r="E54" s="3"/>
      <c r="G54" s="3"/>
      <c r="H54" s="3"/>
      <c r="I54" s="3"/>
      <c r="J54" s="3"/>
      <c r="K54" s="3"/>
      <c r="L54" s="3"/>
      <c r="M54" s="3"/>
      <c r="N54" s="3"/>
      <c r="O54" s="3"/>
    </row>
    <row r="55" spans="4:15" x14ac:dyDescent="0.3">
      <c r="D55" s="3"/>
      <c r="E55" s="3"/>
      <c r="G55" s="3"/>
      <c r="H55" s="3"/>
      <c r="I55" s="3"/>
      <c r="J55" s="3"/>
      <c r="K55" s="3"/>
      <c r="L55" s="3"/>
      <c r="M55" s="3"/>
      <c r="N55" s="3"/>
      <c r="O55" s="3"/>
    </row>
    <row r="56" spans="4:15" x14ac:dyDescent="0.3">
      <c r="D56" s="3"/>
      <c r="E56" s="3"/>
      <c r="G56" s="3"/>
      <c r="H56" s="3"/>
      <c r="I56" s="3"/>
      <c r="J56" s="3"/>
      <c r="K56" s="3"/>
      <c r="L56" s="3"/>
      <c r="M56" s="3"/>
      <c r="N56" s="3"/>
      <c r="O56" s="3"/>
    </row>
    <row r="57" spans="4:15" x14ac:dyDescent="0.3">
      <c r="D57" s="3"/>
      <c r="E57" s="3"/>
      <c r="G57" s="3"/>
      <c r="H57" s="3"/>
      <c r="I57" s="3"/>
      <c r="J57" s="3"/>
      <c r="K57" s="3"/>
      <c r="L57" s="3"/>
      <c r="M57" s="3"/>
      <c r="N57" s="3"/>
      <c r="O57" s="3"/>
    </row>
  </sheetData>
  <mergeCells count="9">
    <mergeCell ref="R6:R7"/>
    <mergeCell ref="S6:S7"/>
    <mergeCell ref="D3:G3"/>
    <mergeCell ref="D4:G4"/>
    <mergeCell ref="H4:O4"/>
    <mergeCell ref="H5:J5"/>
    <mergeCell ref="M5:O5"/>
    <mergeCell ref="T6:T11"/>
    <mergeCell ref="U6:U11"/>
  </mergeCell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6DFC0-3F9E-4BDF-96AD-D9BE280AD385}">
  <dimension ref="A1:H19"/>
  <sheetViews>
    <sheetView workbookViewId="0">
      <selection activeCell="H4" sqref="H4:H6"/>
    </sheetView>
  </sheetViews>
  <sheetFormatPr defaultColWidth="8.77734375" defaultRowHeight="14.4" x14ac:dyDescent="0.3"/>
  <cols>
    <col min="1" max="1" width="10.6640625" style="1" customWidth="1"/>
    <col min="2" max="7" width="8.77734375" style="1"/>
    <col min="8" max="8" width="79.21875" style="1" customWidth="1"/>
    <col min="9" max="16384" width="8.77734375" style="1"/>
  </cols>
  <sheetData>
    <row r="1" spans="1:8" ht="38.549999999999997" customHeight="1" x14ac:dyDescent="0.3"/>
    <row r="4" spans="1:8" ht="23.4" x14ac:dyDescent="0.45">
      <c r="A4" s="44" t="s">
        <v>31</v>
      </c>
      <c r="H4" s="44" t="s">
        <v>32</v>
      </c>
    </row>
    <row r="6" spans="1:8" ht="73.5" customHeight="1" x14ac:dyDescent="0.35">
      <c r="A6" s="70" t="s">
        <v>33</v>
      </c>
      <c r="B6" s="71"/>
      <c r="C6" s="71"/>
      <c r="D6" s="71"/>
      <c r="E6" s="71"/>
      <c r="F6" s="71"/>
      <c r="H6" s="45" t="s">
        <v>34</v>
      </c>
    </row>
    <row r="8" spans="1:8" ht="18" x14ac:dyDescent="0.35">
      <c r="A8" s="6" t="s">
        <v>14</v>
      </c>
      <c r="B8" s="6"/>
      <c r="C8" s="6"/>
      <c r="D8" s="6"/>
      <c r="E8" s="6"/>
      <c r="F8" s="6"/>
      <c r="G8" s="6"/>
      <c r="H8" s="6"/>
    </row>
    <row r="9" spans="1:8" ht="18.600000000000001" thickBot="1" x14ac:dyDescent="0.4">
      <c r="A9" s="6" t="s">
        <v>35</v>
      </c>
      <c r="B9" s="6" t="s">
        <v>36</v>
      </c>
      <c r="C9" s="6"/>
      <c r="D9" s="6"/>
      <c r="E9" s="6"/>
      <c r="F9" s="6"/>
      <c r="G9" s="6"/>
      <c r="H9" s="6" t="s">
        <v>37</v>
      </c>
    </row>
    <row r="10" spans="1:8" ht="30.45" customHeight="1" thickBot="1" x14ac:dyDescent="0.35">
      <c r="A10" s="46" t="s">
        <v>38</v>
      </c>
      <c r="B10" s="47" t="s">
        <v>39</v>
      </c>
      <c r="C10" s="47"/>
      <c r="D10" s="47"/>
      <c r="E10" s="47"/>
      <c r="F10" s="47"/>
      <c r="G10" s="47"/>
      <c r="H10" s="48" t="s">
        <v>40</v>
      </c>
    </row>
    <row r="11" spans="1:8" ht="30.45" customHeight="1" thickBot="1" x14ac:dyDescent="0.35">
      <c r="A11" s="49" t="s">
        <v>41</v>
      </c>
      <c r="B11" s="50" t="s">
        <v>42</v>
      </c>
      <c r="C11" s="50"/>
      <c r="D11" s="50"/>
      <c r="E11" s="50"/>
      <c r="F11" s="50"/>
      <c r="G11" s="50"/>
      <c r="H11" s="51" t="s">
        <v>43</v>
      </c>
    </row>
    <row r="12" spans="1:8" ht="30.45" customHeight="1" thickBot="1" x14ac:dyDescent="0.35">
      <c r="A12" s="46" t="s">
        <v>44</v>
      </c>
      <c r="B12" s="47" t="s">
        <v>45</v>
      </c>
      <c r="C12" s="47"/>
      <c r="D12" s="47"/>
      <c r="E12" s="47"/>
      <c r="F12" s="47"/>
      <c r="G12" s="47"/>
      <c r="H12" s="52" t="s">
        <v>46</v>
      </c>
    </row>
    <row r="13" spans="1:8" ht="30.45" customHeight="1" thickBot="1" x14ac:dyDescent="0.35">
      <c r="A13" s="49" t="s">
        <v>47</v>
      </c>
      <c r="B13" s="50" t="s">
        <v>48</v>
      </c>
      <c r="C13" s="50"/>
      <c r="D13" s="50"/>
      <c r="E13" s="50"/>
      <c r="F13" s="50"/>
      <c r="G13" s="50"/>
      <c r="H13" s="53" t="s">
        <v>49</v>
      </c>
    </row>
    <row r="14" spans="1:8" ht="30.45" customHeight="1" thickBot="1" x14ac:dyDescent="0.35">
      <c r="A14" s="46" t="s">
        <v>50</v>
      </c>
      <c r="B14" s="47" t="s">
        <v>51</v>
      </c>
      <c r="C14" s="47"/>
      <c r="D14" s="47"/>
      <c r="E14" s="47"/>
      <c r="F14" s="47"/>
      <c r="G14" s="47"/>
      <c r="H14" s="52" t="s">
        <v>52</v>
      </c>
    </row>
    <row r="15" spans="1:8" ht="30.45" customHeight="1" thickBot="1" x14ac:dyDescent="0.35">
      <c r="A15" s="49" t="s">
        <v>53</v>
      </c>
      <c r="B15" s="50" t="s">
        <v>54</v>
      </c>
      <c r="C15" s="50"/>
      <c r="D15" s="50"/>
      <c r="E15" s="50"/>
      <c r="F15" s="50"/>
      <c r="G15" s="50"/>
      <c r="H15" s="53" t="s">
        <v>55</v>
      </c>
    </row>
    <row r="16" spans="1:8" ht="30.45" customHeight="1" thickBot="1" x14ac:dyDescent="0.35">
      <c r="A16" s="46" t="s">
        <v>56</v>
      </c>
      <c r="B16" s="47" t="s">
        <v>57</v>
      </c>
      <c r="C16" s="47"/>
      <c r="D16" s="47"/>
      <c r="E16" s="47"/>
      <c r="F16" s="47"/>
      <c r="G16" s="47"/>
      <c r="H16" s="52" t="s">
        <v>58</v>
      </c>
    </row>
    <row r="17" spans="1:8" ht="30.45" customHeight="1" thickBot="1" x14ac:dyDescent="0.35">
      <c r="A17" s="49" t="s">
        <v>59</v>
      </c>
      <c r="B17" s="50" t="s">
        <v>60</v>
      </c>
      <c r="C17" s="50"/>
      <c r="D17" s="50"/>
      <c r="E17" s="50"/>
      <c r="F17" s="50"/>
      <c r="G17" s="50"/>
      <c r="H17" s="53" t="s">
        <v>61</v>
      </c>
    </row>
    <row r="18" spans="1:8" ht="30.45" customHeight="1" thickBot="1" x14ac:dyDescent="0.35">
      <c r="A18" s="46" t="s">
        <v>62</v>
      </c>
      <c r="B18" s="47" t="s">
        <v>63</v>
      </c>
      <c r="C18" s="47"/>
      <c r="D18" s="47"/>
      <c r="E18" s="47"/>
      <c r="F18" s="47"/>
      <c r="G18" s="47"/>
      <c r="H18" s="52" t="s">
        <v>64</v>
      </c>
    </row>
    <row r="19" spans="1:8" ht="30.45" customHeight="1" thickBot="1" x14ac:dyDescent="0.35">
      <c r="A19" s="49" t="s">
        <v>65</v>
      </c>
      <c r="B19" s="50" t="s">
        <v>66</v>
      </c>
      <c r="C19" s="50"/>
      <c r="D19" s="50"/>
      <c r="E19" s="50"/>
      <c r="F19" s="50"/>
      <c r="G19" s="50"/>
      <c r="H19" s="53" t="s">
        <v>67</v>
      </c>
    </row>
  </sheetData>
  <mergeCells count="1">
    <mergeCell ref="A6:F6"/>
  </mergeCells>
  <hyperlinks>
    <hyperlink ref="H6" r:id="rId1" xr:uid="{DEB7ADB6-16E3-44E7-8525-7E47A09AC646}"/>
  </hyperlinks>
  <pageMargins left="0.7" right="0.7" top="0.75" bottom="0.75" header="0.3" footer="0.3"/>
  <pageSetup paperSize="9" orientation="portrait" horizontalDpi="300" verticalDpi="30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0AA9EB39C98D74AA249C92ED1CDBE51" ma:contentTypeVersion="13" ma:contentTypeDescription="Opret et nyt dokument." ma:contentTypeScope="" ma:versionID="c9e16672cc7445a597bcc2990b63d11c">
  <xsd:schema xmlns:xsd="http://www.w3.org/2001/XMLSchema" xmlns:xs="http://www.w3.org/2001/XMLSchema" xmlns:p="http://schemas.microsoft.com/office/2006/metadata/properties" xmlns:ns3="19e50bb4-0c1d-411f-9cf2-5ba2432b7c08" xmlns:ns4="0785913c-27ef-4905-9111-852e403b67f6" targetNamespace="http://schemas.microsoft.com/office/2006/metadata/properties" ma:root="true" ma:fieldsID="d3c88555c679efe700714664dac02cab" ns3:_="" ns4:_="">
    <xsd:import namespace="19e50bb4-0c1d-411f-9cf2-5ba2432b7c08"/>
    <xsd:import namespace="0785913c-27ef-4905-9111-852e403b67f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e50bb4-0c1d-411f-9cf2-5ba2432b7c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785913c-27ef-4905-9111-852e403b67f6" elementFormDefault="qualified">
    <xsd:import namespace="http://schemas.microsoft.com/office/2006/documentManagement/types"/>
    <xsd:import namespace="http://schemas.microsoft.com/office/infopath/2007/PartnerControls"/>
    <xsd:element name="SharedWithUsers" ma:index="16"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t med detaljer" ma:internalName="SharedWithDetails" ma:readOnly="true">
      <xsd:simpleType>
        <xsd:restriction base="dms:Note">
          <xsd:maxLength value="255"/>
        </xsd:restriction>
      </xsd:simpleType>
    </xsd:element>
    <xsd:element name="SharingHintHash" ma:index="18"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446DC5-A0B6-46F5-9F26-A3681139D6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e50bb4-0c1d-411f-9cf2-5ba2432b7c08"/>
    <ds:schemaRef ds:uri="0785913c-27ef-4905-9111-852e403b67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4EECB1-BEAE-4D80-AB3D-B8837A20DF91}">
  <ds:schemaRefs>
    <ds:schemaRef ds:uri="19e50bb4-0c1d-411f-9cf2-5ba2432b7c08"/>
    <ds:schemaRef ds:uri="http://schemas.microsoft.com/office/infopath/2007/PartnerControls"/>
    <ds:schemaRef ds:uri="http://purl.org/dc/terms/"/>
    <ds:schemaRef ds:uri="http://schemas.microsoft.com/office/2006/documentManagement/types"/>
    <ds:schemaRef ds:uri="0785913c-27ef-4905-9111-852e403b67f6"/>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BE084206-6A62-4405-A1FE-EF5D4D0E1A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LÆS</vt:lpstr>
      <vt:lpstr>Program 3x pr. uge</vt:lpstr>
      <vt:lpstr>Opvarmningsprotokol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 Søgaard</dc:creator>
  <cp:lastModifiedBy>Ole Søgaard</cp:lastModifiedBy>
  <dcterms:created xsi:type="dcterms:W3CDTF">2020-03-20T12:58:11Z</dcterms:created>
  <dcterms:modified xsi:type="dcterms:W3CDTF">2020-05-06T13:37:02Z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0x01010050AA9EB39C98D74AA249C92ED1CDBE51</vt:lpwstr>
  </property>
</Properties>
</file>