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LE\OneDrive - Danmarks Idræts-forbund\MasterCamp\"/>
    </mc:Choice>
  </mc:AlternateContent>
  <xr:revisionPtr revIDLastSave="21" documentId="8_{C7830449-8111-4980-9FE7-868502A5793E}" xr6:coauthVersionLast="41" xr6:coauthVersionMax="41" xr10:uidLastSave="{F8CDCF00-32C8-4886-85E6-6FC605380C85}"/>
  <bookViews>
    <workbookView xWindow="28680" yWindow="-120" windowWidth="29040" windowHeight="15840" activeTab="1" xr2:uid="{DE3D033C-0690-4ABD-BA02-7F40E4C1FC36}"/>
  </bookViews>
  <sheets>
    <sheet name="LÆS" sheetId="2" r:id="rId1"/>
    <sheet name="Program 6x pr. uge" sheetId="1" r:id="rId2"/>
    <sheet name="Opvarmningsprotokol" sheetId="7" r:id="rId3"/>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2" i="1" l="1"/>
  <c r="O42" i="1"/>
  <c r="N42" i="1"/>
  <c r="Q40" i="1"/>
  <c r="O40" i="1"/>
  <c r="N40" i="1"/>
  <c r="I40" i="1"/>
  <c r="Q39" i="1"/>
  <c r="O39" i="1"/>
  <c r="N39" i="1"/>
  <c r="M39" i="1"/>
  <c r="I39" i="1"/>
  <c r="Q37" i="1"/>
  <c r="O37" i="1"/>
  <c r="N37" i="1"/>
  <c r="I37" i="1"/>
  <c r="Q38" i="1" l="1"/>
  <c r="Q36" i="1"/>
  <c r="Q35" i="1"/>
  <c r="Q33" i="1"/>
  <c r="Q32" i="1"/>
  <c r="Q31" i="1"/>
  <c r="Q30" i="1"/>
  <c r="Q29" i="1"/>
  <c r="Q28" i="1"/>
  <c r="Q26" i="1"/>
  <c r="Q25" i="1"/>
  <c r="Q24" i="1"/>
  <c r="Q23" i="1"/>
  <c r="Q22" i="1"/>
  <c r="Q21" i="1"/>
  <c r="Q19" i="1"/>
  <c r="Q18" i="1"/>
  <c r="Q17" i="1"/>
  <c r="Q16" i="1"/>
  <c r="Q15" i="1"/>
  <c r="Q14" i="1"/>
  <c r="Q13" i="1"/>
  <c r="Q12" i="1"/>
  <c r="Q9" i="1"/>
  <c r="Q10" i="1"/>
  <c r="Q7" i="1"/>
  <c r="Q6" i="1"/>
  <c r="Q8" i="1"/>
  <c r="O38" i="1"/>
  <c r="N38" i="1"/>
  <c r="O36" i="1"/>
  <c r="N36" i="1"/>
  <c r="O35" i="1"/>
  <c r="N35" i="1"/>
  <c r="O33" i="1"/>
  <c r="N33" i="1"/>
  <c r="O32" i="1"/>
  <c r="N32" i="1"/>
  <c r="O31" i="1"/>
  <c r="N31" i="1"/>
  <c r="O30" i="1"/>
  <c r="N30" i="1"/>
  <c r="O29" i="1"/>
  <c r="N29" i="1"/>
  <c r="O28" i="1"/>
  <c r="N28" i="1"/>
  <c r="O26" i="1"/>
  <c r="N26" i="1"/>
  <c r="O25" i="1"/>
  <c r="N25" i="1"/>
  <c r="O24" i="1"/>
  <c r="N24" i="1"/>
  <c r="O23" i="1"/>
  <c r="N23" i="1"/>
  <c r="O22" i="1"/>
  <c r="N22" i="1"/>
  <c r="O21" i="1"/>
  <c r="N21" i="1"/>
  <c r="O19" i="1"/>
  <c r="N19" i="1"/>
  <c r="O18" i="1"/>
  <c r="N18" i="1"/>
  <c r="O17" i="1"/>
  <c r="N17" i="1"/>
  <c r="O16" i="1"/>
  <c r="N16" i="1"/>
  <c r="O15" i="1"/>
  <c r="N15" i="1"/>
  <c r="O14" i="1"/>
  <c r="N14" i="1"/>
  <c r="O13" i="1"/>
  <c r="O12" i="1"/>
  <c r="O10" i="1"/>
  <c r="O9" i="1"/>
  <c r="O8" i="1"/>
  <c r="O7" i="1"/>
  <c r="O6" i="1"/>
  <c r="N13" i="1"/>
  <c r="N12" i="1"/>
  <c r="N10" i="1"/>
  <c r="N9" i="1"/>
  <c r="N8" i="1"/>
  <c r="N7" i="1"/>
  <c r="N6" i="1"/>
  <c r="M42" i="1" l="1"/>
  <c r="M37" i="1"/>
  <c r="M40" i="1"/>
  <c r="M33" i="1"/>
  <c r="M24" i="1"/>
  <c r="M15" i="1"/>
  <c r="M30" i="1"/>
  <c r="M17" i="1"/>
  <c r="M21" i="1"/>
  <c r="M36" i="1"/>
  <c r="M26" i="1"/>
  <c r="M32" i="1"/>
  <c r="M23" i="1"/>
  <c r="M14" i="1"/>
  <c r="M18" i="1"/>
  <c r="M29" i="1"/>
  <c r="M19" i="1"/>
  <c r="M35" i="1"/>
  <c r="M25" i="1"/>
  <c r="M31" i="1"/>
  <c r="M38" i="1"/>
  <c r="M16" i="1"/>
  <c r="M22" i="1"/>
  <c r="M28" i="1"/>
  <c r="I7" i="1"/>
  <c r="I8" i="1"/>
  <c r="I9" i="1"/>
  <c r="I10" i="1"/>
  <c r="I12" i="1"/>
  <c r="I13" i="1"/>
  <c r="I14" i="1"/>
  <c r="I15" i="1"/>
  <c r="I16" i="1"/>
  <c r="I17" i="1"/>
  <c r="I18" i="1"/>
  <c r="I19" i="1"/>
  <c r="I20" i="1"/>
  <c r="I21" i="1"/>
  <c r="I22" i="1"/>
  <c r="I23" i="1"/>
  <c r="I24" i="1"/>
  <c r="I25" i="1"/>
  <c r="I26" i="1"/>
  <c r="I27" i="1"/>
  <c r="I28" i="1"/>
  <c r="I29" i="1"/>
  <c r="I30" i="1"/>
  <c r="I31" i="1"/>
  <c r="I32" i="1"/>
  <c r="I33" i="1"/>
  <c r="I34" i="1"/>
  <c r="I35" i="1"/>
  <c r="I36" i="1"/>
  <c r="I38" i="1"/>
  <c r="I41" i="1"/>
  <c r="I43" i="1"/>
  <c r="I6" i="1"/>
  <c r="M13" i="1" l="1"/>
  <c r="M6" i="1" l="1"/>
  <c r="M8" i="1"/>
  <c r="M9" i="1"/>
  <c r="M10" i="1"/>
  <c r="M12" i="1"/>
  <c r="M7" i="1"/>
</calcChain>
</file>

<file path=xl/sharedStrings.xml><?xml version="1.0" encoding="utf-8"?>
<sst xmlns="http://schemas.openxmlformats.org/spreadsheetml/2006/main" count="293" uniqueCount="120">
  <si>
    <t>Beskrivelse</t>
  </si>
  <si>
    <t>Intensitet</t>
  </si>
  <si>
    <t>Puls (slag/min)</t>
  </si>
  <si>
    <t>Watt (J/s)</t>
  </si>
  <si>
    <t>tid/500m (min,sek,0)</t>
  </si>
  <si>
    <t>Pas 1</t>
  </si>
  <si>
    <t>TESTNING</t>
  </si>
  <si>
    <t>INTENSITET</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</si>
  <si>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</si>
  <si>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</si>
  <si>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D</t>
  </si>
  <si>
    <t>Tempi (tag/min)</t>
  </si>
  <si>
    <t>Intervaller (antal x (tid el. distance))</t>
  </si>
  <si>
    <t>Pause</t>
  </si>
  <si>
    <t>5 min</t>
  </si>
  <si>
    <t>Pas 2</t>
  </si>
  <si>
    <t>Pas 3</t>
  </si>
  <si>
    <t>Pas 4</t>
  </si>
  <si>
    <t>Pas 5</t>
  </si>
  <si>
    <t>Pas 6</t>
  </si>
  <si>
    <t>Uge 7</t>
  </si>
  <si>
    <t>C</t>
  </si>
  <si>
    <t>B</t>
  </si>
  <si>
    <t>% af pulsreserve</t>
  </si>
  <si>
    <t>2 x 25 min</t>
  </si>
  <si>
    <t>3 x 6+4+2 min</t>
  </si>
  <si>
    <t>3 min</t>
  </si>
  <si>
    <t>22+24+26</t>
  </si>
  <si>
    <t>2 min</t>
  </si>
  <si>
    <t>3 x 7+5+2 min</t>
  </si>
  <si>
    <t>4 x 4 min</t>
  </si>
  <si>
    <t>4 x 5 min</t>
  </si>
  <si>
    <t>Pas 7</t>
  </si>
  <si>
    <t>FRI</t>
  </si>
  <si>
    <t>2 x 30 min</t>
  </si>
  <si>
    <t>Program</t>
  </si>
  <si>
    <t>2 x 35 min</t>
  </si>
  <si>
    <t>3 x 7+5+3 min</t>
  </si>
  <si>
    <t>5 x 5 min</t>
  </si>
  <si>
    <t>Uge 8</t>
  </si>
  <si>
    <t>Uge 9</t>
  </si>
  <si>
    <t>Uge 10</t>
  </si>
  <si>
    <t>1 min</t>
  </si>
  <si>
    <t>20, 22, 24... Osv.</t>
  </si>
  <si>
    <t>TEST - Maksimal indsats!</t>
  </si>
  <si>
    <t>Februar</t>
  </si>
  <si>
    <t>Marts</t>
  </si>
  <si>
    <t>8 x 2 min</t>
  </si>
  <si>
    <t>32-36</t>
  </si>
  <si>
    <t>1 min / 5 min</t>
  </si>
  <si>
    <t>6 x 4 min</t>
  </si>
  <si>
    <t>7 x 3 min</t>
  </si>
  <si>
    <t>26-28</t>
  </si>
  <si>
    <t>28-30</t>
  </si>
  <si>
    <t>B/A</t>
  </si>
  <si>
    <t>5 x 6 min</t>
  </si>
  <si>
    <t>4 x 10+2 min</t>
  </si>
  <si>
    <t>20+22</t>
  </si>
  <si>
    <t>START HER</t>
  </si>
  <si>
    <t>Type</t>
  </si>
  <si>
    <t>3 x 8+5+3 min</t>
  </si>
  <si>
    <t>20-22</t>
  </si>
  <si>
    <t>3 x 20 min</t>
  </si>
  <si>
    <t>Arbejdstid (min)</t>
  </si>
  <si>
    <t>Load</t>
  </si>
  <si>
    <t>Uge 11</t>
  </si>
  <si>
    <t>Frit</t>
  </si>
  <si>
    <t>Uge 12</t>
  </si>
  <si>
    <t>Du roer syv intervaller á 1 min varighed hver. Mellem hvert interval, holder du 1 min pause. Efter det 7. interval, holder du 5 min pause og gentager.</t>
  </si>
  <si>
    <r>
      <t>EFFEKT</t>
    </r>
    <r>
      <rPr>
        <b/>
        <vertAlign val="subscript"/>
        <sz val="11"/>
        <color theme="1"/>
        <rFont val="Calibri"/>
        <family val="2"/>
        <scheme val="minor"/>
      </rPr>
      <t>maks</t>
    </r>
  </si>
  <si>
    <t>1) Trappe-test - Maksimal indsats!</t>
  </si>
  <si>
    <t>2) 15 min</t>
  </si>
  <si>
    <t>21097,5 m så hurtigt som muligt</t>
  </si>
  <si>
    <r>
      <t>Fortsæt med at lave intervaller og øg tempo med 2 tag / trin, indtil du dine intervaller er langsommere end det forudgående. Notér PULS</t>
    </r>
    <r>
      <rPr>
        <vertAlign val="subscript"/>
        <sz val="11"/>
        <color theme="1"/>
        <rFont val="Calibri"/>
        <family val="2"/>
        <scheme val="minor"/>
      </rPr>
      <t>hvile,</t>
    </r>
    <r>
      <rPr>
        <sz val="11"/>
        <color theme="1"/>
        <rFont val="Calibri"/>
        <family val="2"/>
        <scheme val="minor"/>
      </rPr>
      <t xml:space="preserve"> EFFEKT</t>
    </r>
    <r>
      <rPr>
        <vertAlign val="subscript"/>
        <sz val="11"/>
        <color theme="1"/>
        <rFont val="Calibri"/>
        <family val="2"/>
        <scheme val="minor"/>
      </rPr>
      <t>maks</t>
    </r>
    <r>
      <rPr>
        <sz val="11"/>
        <color theme="1"/>
        <rFont val="Calibri"/>
        <family val="2"/>
        <scheme val="minor"/>
      </rPr>
      <t xml:space="preserve"> og PULS</t>
    </r>
    <r>
      <rPr>
        <vertAlign val="subscript"/>
        <sz val="11"/>
        <color theme="1"/>
        <rFont val="Calibri"/>
        <family val="2"/>
        <scheme val="minor"/>
      </rPr>
      <t>maks</t>
    </r>
    <r>
      <rPr>
        <sz val="11"/>
        <color theme="1"/>
        <rFont val="Calibri"/>
        <family val="2"/>
        <scheme val="minor"/>
      </rPr>
      <t xml:space="preserve"> til højre </t>
    </r>
  </si>
  <si>
    <t>til</t>
  </si>
  <si>
    <t>2 x (7 x 1min)</t>
  </si>
  <si>
    <t>3 x 25 min</t>
  </si>
  <si>
    <t>4 x 20 min</t>
  </si>
  <si>
    <t>Opvarmningsprotokol</t>
  </si>
  <si>
    <t>Tid:</t>
  </si>
  <si>
    <t>2 - 3 min</t>
  </si>
  <si>
    <t>0 - 1 min</t>
  </si>
  <si>
    <t>1 - 2 min</t>
  </si>
  <si>
    <t>3 - 4 min</t>
  </si>
  <si>
    <t>Roning kun med arme</t>
  </si>
  <si>
    <t>Roning med arme og ryg</t>
  </si>
  <si>
    <t>Fuld tag i tempo 18</t>
  </si>
  <si>
    <t>Tempo 22</t>
  </si>
  <si>
    <t>4 - 5 min</t>
  </si>
  <si>
    <t>Tempo 26</t>
  </si>
  <si>
    <t>5 - 6 min</t>
  </si>
  <si>
    <t>Roligt tempo med mindre tryk</t>
  </si>
  <si>
    <t>6 - 7 min</t>
  </si>
  <si>
    <t>10 tag i tempo 28 efterfulgt af alm. roning i tempo 22</t>
  </si>
  <si>
    <t>10 tag i tempo 30 efterfulgt af alm. roning i tempo 22</t>
  </si>
  <si>
    <t>7 - 8 min</t>
  </si>
  <si>
    <t>8 - 9 min</t>
  </si>
  <si>
    <t>10 tag i tempo 32 efterfulgt af alm. roning i tempo 22</t>
  </si>
  <si>
    <t>9 - 10 min</t>
  </si>
  <si>
    <t>10 tag i tempo 34 efterfulgt af alm. roning i tempo 22</t>
  </si>
  <si>
    <t>Hvad:</t>
  </si>
  <si>
    <t>Hvordan:</t>
  </si>
  <si>
    <t>Sid i afviklingen, altså let tilbagelænet og med strakte ben. Træk håndtaget kraftfuldt ind til brystet, og før med det samme armene roligt frem.</t>
  </si>
  <si>
    <t>Fra afviklingen fører du armene roligt frem og bugger derefter i hoften, så du nu både trækker med arme og ryg. Benene skal være helt strakte, og du skal fører håndtaget roligt frem.</t>
  </si>
  <si>
    <t>Mens du fører håndtaget roligt frem, bukker du nu i hoften og så benene og kører helt frem til et fuldt tag. Hold et godt tryk på benene, men kør langsomt frem, så du holder tempoet helt nede i 18.</t>
  </si>
  <si>
    <t>Ligesom ovenstående, men kør lidt hurtigere frem, så du nu roer i tempo 22</t>
  </si>
  <si>
    <t>Ligesom ovenstående, men kør lidt hurtigere frem, så du nu roer i tempo 26</t>
  </si>
  <si>
    <t>Let trykket en anelse og find et tempo du slapper af i.</t>
  </si>
  <si>
    <t>Med godt tryk på benene laver du 10 kraftige tag i tempo 28 og finder bagefter ned i et roligt tempo</t>
  </si>
  <si>
    <t>Med godt tryk på benene laver du 10 kraftige tag i tempo 30 og finder bagefter ned i et roligt tempo</t>
  </si>
  <si>
    <t>Med godt tryk på benene laver du 10 kraftige tag i tempo 32 og finder bagefter ned i et roligt tempo</t>
  </si>
  <si>
    <t>Med godt tryk på benene laver du 10 kraftige tag i tempo 34 og finder bagefter ned i et roligt tempo</t>
  </si>
  <si>
    <t>Denne opvarmningsprotokol kan du køre forud for alle de træningspas der er beskrevet i dit program. Protokollen forevises i videomaterialet tilhørende MastersCamp</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</si>
  <si>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</si>
  <si>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</si>
  <si>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</si>
  <si>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også vores videoforklaring</t>
  </si>
  <si>
    <t>https://youtu.be/piK8_nJSUI4</t>
  </si>
  <si>
    <t>https://youtu.be/TLg9F25KEv4</t>
  </si>
  <si>
    <t>Se vores video om hvordan programmet bruges 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</si>
</sst>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vertAlign val="subscript"/>
      <sz val="11"/>
      <color theme="1"/>
      <name val="Calibri"/>
      <family val="2"/>
      <scheme val="minor"/>
    </font>
    <font>
      <b/>
      <vertAlign val="subscript"/>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14BE98"/>
        <bgColor indexed="64"/>
      </patternFill>
    </fill>
    <fill>
      <patternFill patternType="solid">
        <fgColor rgb="FFE7A436"/>
        <bgColor indexed="64"/>
      </patternFill>
    </fill>
    <fill>
      <patternFill patternType="solid">
        <fgColor rgb="FFF0EEE9"/>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56">
    <xf numFmtId="0" fontId="0" fillId="0" borderId="0" xfId="0"/>
    <xf numFmtId="0" fontId="0" fillId="2" borderId="0" xfId="0" applyFill="1"/>
    <xf numFmtId="0" fontId="0" fillId="2" borderId="0" xfId="0" applyFill="1" applyBorder="1"/>
    <xf numFmtId="1" fontId="0" fillId="2" borderId="0" xfId="0" applyNumberFormat="1" applyFill="1" applyBorder="1" applyAlignment="1">
      <alignment horizontal="center"/>
    </xf>
    <xf numFmtId="0" fontId="0" fillId="2" borderId="0" xfId="0" applyFill="1" applyBorder="1" applyAlignment="1">
      <alignment horizontal="center"/>
    </xf>
    <xf numFmtId="1" fontId="0" fillId="2" borderId="0" xfId="0" applyNumberFormat="1" applyFont="1" applyFill="1" applyBorder="1" applyAlignment="1">
      <alignment horizontal="center"/>
    </xf>
    <xf numFmtId="0" fontId="0" fillId="2" borderId="0" xfId="0" applyFont="1" applyFill="1" applyBorder="1" applyAlignment="1">
      <alignment horizontal="center"/>
    </xf>
    <xf numFmtId="0" fontId="2" fillId="2" borderId="0" xfId="0" applyFont="1" applyFill="1"/>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vertical="top" wrapText="1"/>
    </xf>
    <xf numFmtId="0" fontId="0" fillId="2" borderId="0" xfId="0" applyFill="1" applyAlignment="1">
      <alignment horizontal="center"/>
    </xf>
    <xf numFmtId="10" fontId="0" fillId="2" borderId="3" xfId="0" applyNumberFormat="1" applyFill="1" applyBorder="1" applyAlignment="1">
      <alignment horizontal="center"/>
    </xf>
    <xf numFmtId="164" fontId="0" fillId="2" borderId="3" xfId="0" applyNumberFormat="1" applyFill="1" applyBorder="1" applyAlignment="1">
      <alignment horizontal="center"/>
    </xf>
    <xf numFmtId="0" fontId="0" fillId="2" borderId="0" xfId="0" applyFill="1" applyAlignment="1">
      <alignment horizontal="left"/>
    </xf>
    <xf numFmtId="0" fontId="0" fillId="2" borderId="0" xfId="0" applyFill="1" applyBorder="1" applyAlignment="1">
      <alignment horizontal="left" vertical="top"/>
    </xf>
    <xf numFmtId="0" fontId="0" fillId="2" borderId="0" xfId="0" applyFill="1" applyAlignment="1">
      <alignment horizontal="left" vertical="top" wrapText="1"/>
    </xf>
    <xf numFmtId="164" fontId="0" fillId="2" borderId="3" xfId="0" applyNumberFormat="1" applyFill="1" applyBorder="1" applyAlignment="1">
      <alignment horizontal="center" vertical="center"/>
    </xf>
    <xf numFmtId="0" fontId="0" fillId="2" borderId="0" xfId="0" applyFill="1" applyBorder="1" applyAlignment="1">
      <alignment horizontal="center" vertical="center"/>
    </xf>
    <xf numFmtId="164" fontId="0" fillId="2" borderId="3" xfId="0" applyNumberFormat="1" applyFill="1" applyBorder="1" applyAlignment="1">
      <alignment horizontal="center" vertical="top"/>
    </xf>
    <xf numFmtId="0" fontId="0" fillId="2" borderId="0" xfId="0" applyFill="1" applyBorder="1" applyAlignment="1">
      <alignment horizontal="center" vertical="top"/>
    </xf>
    <xf numFmtId="1" fontId="0" fillId="2" borderId="0" xfId="0" applyNumberFormat="1" applyFill="1" applyBorder="1" applyAlignment="1">
      <alignment horizontal="center" vertical="top"/>
    </xf>
    <xf numFmtId="47" fontId="0" fillId="2" borderId="2" xfId="0" applyNumberFormat="1" applyFill="1" applyBorder="1" applyAlignment="1">
      <alignment horizontal="center" vertical="top"/>
    </xf>
    <xf numFmtId="0" fontId="0" fillId="2" borderId="0" xfId="0" applyFill="1" applyAlignment="1">
      <alignment horizontal="center" vertical="center"/>
    </xf>
    <xf numFmtId="0" fontId="4" fillId="2" borderId="5" xfId="0" applyFont="1" applyFill="1" applyBorder="1" applyAlignment="1">
      <alignment horizontal="center"/>
    </xf>
    <xf numFmtId="0" fontId="0" fillId="2" borderId="5" xfId="0" applyFill="1" applyBorder="1" applyAlignment="1">
      <alignment horizontal="center"/>
    </xf>
    <xf numFmtId="0" fontId="0" fillId="2" borderId="5" xfId="0" applyFill="1" applyBorder="1" applyAlignment="1">
      <alignment horizontal="center" vertical="center"/>
    </xf>
    <xf numFmtId="0" fontId="0" fillId="2" borderId="5" xfId="0" applyFill="1" applyBorder="1"/>
    <xf numFmtId="164" fontId="0" fillId="2" borderId="6" xfId="0" applyNumberFormat="1" applyFill="1" applyBorder="1" applyAlignment="1">
      <alignment horizontal="center" vertical="center"/>
    </xf>
    <xf numFmtId="1" fontId="0" fillId="2" borderId="5" xfId="0" applyNumberFormat="1" applyFill="1" applyBorder="1" applyAlignment="1">
      <alignment horizontal="center" vertical="center"/>
    </xf>
    <xf numFmtId="0" fontId="0" fillId="2" borderId="7" xfId="0" applyFill="1" applyBorder="1" applyAlignment="1">
      <alignment horizontal="center"/>
    </xf>
    <xf numFmtId="0" fontId="1" fillId="2" borderId="13" xfId="0" applyFont="1" applyFill="1" applyBorder="1" applyAlignment="1">
      <alignment horizontal="center" vertical="center" wrapText="1"/>
    </xf>
    <xf numFmtId="0" fontId="0" fillId="2" borderId="12" xfId="0" applyFill="1" applyBorder="1"/>
    <xf numFmtId="0" fontId="0" fillId="2" borderId="13" xfId="0" applyFill="1" applyBorder="1"/>
    <xf numFmtId="0" fontId="0" fillId="2" borderId="14" xfId="0" applyFill="1" applyBorder="1"/>
    <xf numFmtId="0" fontId="0" fillId="2" borderId="0" xfId="0" applyFont="1" applyFill="1" applyBorder="1" applyAlignment="1">
      <alignment horizontal="center" vertical="top" wrapText="1"/>
    </xf>
    <xf numFmtId="0" fontId="1" fillId="2" borderId="0" xfId="0" applyFont="1" applyFill="1" applyBorder="1" applyAlignment="1">
      <alignment horizontal="center" vertical="top" wrapText="1"/>
    </xf>
    <xf numFmtId="0" fontId="0" fillId="2" borderId="0" xfId="0" applyFill="1" applyBorder="1" applyAlignment="1">
      <alignment horizontal="left" vertical="top" wrapText="1"/>
    </xf>
    <xf numFmtId="1" fontId="0" fillId="2" borderId="5" xfId="0" applyNumberFormat="1" applyFill="1" applyBorder="1" applyAlignment="1">
      <alignment horizontal="center" vertical="top"/>
    </xf>
    <xf numFmtId="0" fontId="0" fillId="2" borderId="0" xfId="0" applyFill="1" applyBorder="1" applyAlignment="1">
      <alignment vertical="top" wrapText="1"/>
    </xf>
    <xf numFmtId="0" fontId="0" fillId="5" borderId="0" xfId="0" applyFill="1"/>
    <xf numFmtId="0" fontId="0" fillId="5" borderId="0" xfId="0" applyFill="1" applyBorder="1"/>
    <xf numFmtId="0" fontId="0" fillId="5" borderId="2" xfId="0" applyFill="1" applyBorder="1"/>
    <xf numFmtId="0" fontId="2" fillId="5" borderId="4" xfId="0" applyFont="1" applyFill="1" applyBorder="1" applyAlignment="1">
      <alignment horizontal="center"/>
    </xf>
    <xf numFmtId="0" fontId="2" fillId="5" borderId="3" xfId="0" applyFont="1" applyFill="1" applyBorder="1" applyAlignment="1">
      <alignment horizontal="center"/>
    </xf>
    <xf numFmtId="0" fontId="0" fillId="5" borderId="5" xfId="0" applyFill="1" applyBorder="1"/>
    <xf numFmtId="0" fontId="0" fillId="5" borderId="7" xfId="0" applyFill="1" applyBorder="1"/>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0" xfId="0" applyFill="1" applyAlignment="1">
      <alignment horizontal="center"/>
    </xf>
    <xf numFmtId="0" fontId="0" fillId="5" borderId="0" xfId="0" applyFill="1" applyAlignment="1">
      <alignment horizontal="center" vertical="center"/>
    </xf>
    <xf numFmtId="164" fontId="0" fillId="5" borderId="3" xfId="0" applyNumberFormat="1" applyFill="1" applyBorder="1" applyAlignment="1">
      <alignment horizontal="center"/>
    </xf>
    <xf numFmtId="1" fontId="0" fillId="5" borderId="0" xfId="0" applyNumberFormat="1" applyFill="1" applyBorder="1" applyAlignment="1">
      <alignment horizontal="center" vertical="top"/>
    </xf>
    <xf numFmtId="0" fontId="0" fillId="5" borderId="0" xfId="0" applyFont="1" applyFill="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 fontId="0" fillId="5" borderId="5" xfId="0" applyNumberFormat="1" applyFill="1" applyBorder="1" applyAlignment="1">
      <alignment horizontal="center" vertical="top"/>
    </xf>
    <xf numFmtId="0" fontId="0" fillId="5" borderId="0" xfId="0" applyFill="1" applyBorder="1" applyAlignment="1">
      <alignment horizontal="center"/>
    </xf>
    <xf numFmtId="0" fontId="0" fillId="5" borderId="0" xfId="0" applyFill="1" applyBorder="1" applyAlignment="1">
      <alignment horizontal="center" vertical="center"/>
    </xf>
    <xf numFmtId="164" fontId="0" fillId="5" borderId="3" xfId="0" applyNumberFormat="1" applyFill="1" applyBorder="1" applyAlignment="1">
      <alignment horizontal="center" vertical="center"/>
    </xf>
    <xf numFmtId="164" fontId="0" fillId="5" borderId="6" xfId="0" applyNumberFormat="1" applyFill="1" applyBorder="1" applyAlignment="1">
      <alignment horizontal="center" vertical="center"/>
    </xf>
    <xf numFmtId="1" fontId="0" fillId="5" borderId="5" xfId="0" applyNumberFormat="1" applyFill="1" applyBorder="1" applyAlignment="1">
      <alignment horizontal="center" vertical="center"/>
    </xf>
    <xf numFmtId="1" fontId="0" fillId="5" borderId="0" xfId="0" applyNumberFormat="1" applyFill="1" applyBorder="1" applyAlignment="1">
      <alignment horizontal="center" vertical="center"/>
    </xf>
    <xf numFmtId="0" fontId="0" fillId="5" borderId="15" xfId="0" applyFill="1" applyBorder="1" applyAlignment="1">
      <alignment horizontal="center"/>
    </xf>
    <xf numFmtId="0" fontId="0" fillId="5" borderId="15" xfId="0" applyFill="1" applyBorder="1" applyAlignment="1">
      <alignment horizontal="center" vertical="center"/>
    </xf>
    <xf numFmtId="0" fontId="0" fillId="5" borderId="15" xfId="0" applyFill="1" applyBorder="1"/>
    <xf numFmtId="0" fontId="4" fillId="5" borderId="0" xfId="0" applyFont="1" applyFill="1" applyBorder="1" applyAlignment="1">
      <alignment horizontal="center"/>
    </xf>
    <xf numFmtId="0" fontId="2" fillId="3" borderId="9" xfId="0" applyFont="1" applyFill="1" applyBorder="1" applyAlignment="1">
      <alignment horizontal="center" vertical="center" wrapText="1"/>
    </xf>
    <xf numFmtId="0" fontId="0" fillId="2" borderId="11" xfId="0" applyFill="1" applyBorder="1" applyAlignment="1"/>
    <xf numFmtId="0" fontId="1" fillId="2" borderId="5" xfId="0" applyFont="1" applyFill="1" applyBorder="1" applyAlignment="1">
      <alignment horizontal="center"/>
    </xf>
    <xf numFmtId="164" fontId="0" fillId="2" borderId="0" xfId="0" applyNumberFormat="1" applyFill="1" applyBorder="1" applyAlignment="1">
      <alignment horizontal="center" vertical="center"/>
    </xf>
    <xf numFmtId="0" fontId="7" fillId="2" borderId="10" xfId="0" applyFont="1" applyFill="1" applyBorder="1" applyAlignment="1"/>
    <xf numFmtId="0" fontId="8" fillId="5" borderId="5" xfId="0" applyFont="1" applyFill="1" applyBorder="1"/>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1" fillId="2" borderId="0" xfId="0" applyFont="1" applyFill="1" applyAlignment="1">
      <alignment horizontal="center"/>
    </xf>
    <xf numFmtId="164" fontId="0" fillId="5" borderId="0" xfId="0" applyNumberFormat="1" applyFill="1" applyBorder="1" applyAlignment="1">
      <alignment horizontal="center"/>
    </xf>
    <xf numFmtId="164" fontId="0" fillId="2" borderId="0" xfId="0" applyNumberFormat="1" applyFill="1" applyBorder="1" applyAlignment="1">
      <alignment horizontal="center"/>
    </xf>
    <xf numFmtId="164" fontId="0" fillId="2" borderId="0" xfId="0" applyNumberFormat="1" applyFill="1" applyBorder="1" applyAlignment="1">
      <alignment horizontal="center" vertical="top"/>
    </xf>
    <xf numFmtId="164" fontId="0" fillId="5" borderId="0" xfId="0" applyNumberFormat="1" applyFill="1" applyBorder="1" applyAlignment="1">
      <alignment horizontal="center" vertical="center"/>
    </xf>
    <xf numFmtId="164" fontId="0" fillId="2" borderId="5" xfId="0" applyNumberFormat="1" applyFill="1" applyBorder="1" applyAlignment="1">
      <alignment horizontal="center" vertical="center"/>
    </xf>
    <xf numFmtId="164" fontId="0" fillId="5" borderId="5" xfId="0" applyNumberFormat="1" applyFill="1" applyBorder="1" applyAlignment="1">
      <alignment horizontal="center" vertical="center"/>
    </xf>
    <xf numFmtId="10" fontId="0" fillId="2" borderId="0" xfId="0" applyNumberFormat="1" applyFill="1" applyBorder="1" applyAlignment="1">
      <alignment horizontal="center" vertical="center"/>
    </xf>
    <xf numFmtId="10" fontId="0" fillId="2" borderId="0" xfId="0" applyNumberFormat="1" applyFill="1" applyBorder="1" applyAlignment="1">
      <alignment horizontal="center"/>
    </xf>
    <xf numFmtId="164" fontId="0" fillId="5" borderId="3" xfId="0" applyNumberFormat="1" applyFill="1" applyBorder="1" applyAlignment="1">
      <alignment horizontal="center" vertical="top"/>
    </xf>
    <xf numFmtId="164" fontId="0" fillId="5" borderId="0" xfId="0" applyNumberFormat="1" applyFill="1" applyBorder="1" applyAlignment="1">
      <alignment horizontal="center" vertical="top"/>
    </xf>
    <xf numFmtId="47" fontId="0" fillId="5" borderId="2" xfId="0" applyNumberFormat="1" applyFill="1" applyBorder="1" applyAlignment="1">
      <alignment horizontal="center" vertical="top"/>
    </xf>
    <xf numFmtId="47" fontId="0" fillId="5" borderId="0" xfId="0" applyNumberFormat="1" applyFill="1" applyBorder="1" applyAlignment="1">
      <alignment horizontal="center" vertical="top"/>
    </xf>
    <xf numFmtId="47" fontId="0" fillId="2" borderId="0" xfId="0" applyNumberFormat="1" applyFill="1" applyBorder="1" applyAlignment="1">
      <alignment horizontal="center" vertical="top"/>
    </xf>
    <xf numFmtId="0" fontId="4" fillId="2" borderId="0" xfId="0" applyFont="1" applyFill="1" applyBorder="1" applyAlignment="1">
      <alignment horizontal="center"/>
    </xf>
    <xf numFmtId="47" fontId="0" fillId="2" borderId="7" xfId="0" applyNumberFormat="1" applyFill="1" applyBorder="1" applyAlignment="1">
      <alignment horizontal="center" vertical="top"/>
    </xf>
    <xf numFmtId="0" fontId="0" fillId="5" borderId="3" xfId="0" applyFont="1" applyFill="1" applyBorder="1" applyAlignment="1">
      <alignment horizontal="center" vertical="top" wrapText="1"/>
    </xf>
    <xf numFmtId="0" fontId="1" fillId="5" borderId="0" xfId="0" applyFont="1" applyFill="1" applyAlignment="1">
      <alignment horizontal="center" vertical="top" wrapText="1"/>
    </xf>
    <xf numFmtId="0" fontId="0" fillId="5" borderId="0" xfId="0" applyFill="1" applyAlignment="1">
      <alignment horizontal="center" vertical="top"/>
    </xf>
    <xf numFmtId="0" fontId="0" fillId="5" borderId="0" xfId="0" applyFill="1" applyAlignment="1">
      <alignment horizontal="left" vertical="top"/>
    </xf>
    <xf numFmtId="0" fontId="0" fillId="5" borderId="0" xfId="0" applyFill="1" applyAlignment="1">
      <alignment horizontal="left" vertical="top" wrapText="1"/>
    </xf>
    <xf numFmtId="0" fontId="0" fillId="5" borderId="5" xfId="0" applyFont="1" applyFill="1" applyBorder="1" applyAlignment="1">
      <alignment horizontal="center" vertical="top" wrapText="1"/>
    </xf>
    <xf numFmtId="0" fontId="0" fillId="5" borderId="5" xfId="0" applyFill="1" applyBorder="1" applyAlignment="1">
      <alignment horizontal="center" vertical="top"/>
    </xf>
    <xf numFmtId="164" fontId="0" fillId="5" borderId="6" xfId="0" applyNumberFormat="1" applyFill="1" applyBorder="1" applyAlignment="1">
      <alignment horizontal="center" vertical="top"/>
    </xf>
    <xf numFmtId="164" fontId="0" fillId="5" borderId="5" xfId="0" applyNumberFormat="1" applyFill="1" applyBorder="1" applyAlignment="1">
      <alignment horizontal="center" vertical="top"/>
    </xf>
    <xf numFmtId="47" fontId="0" fillId="5" borderId="7" xfId="0" applyNumberFormat="1" applyFill="1" applyBorder="1" applyAlignment="1">
      <alignment horizontal="center" vertical="top"/>
    </xf>
    <xf numFmtId="0" fontId="0" fillId="5" borderId="5" xfId="0" applyFill="1" applyBorder="1" applyAlignment="1">
      <alignment horizontal="left" vertical="top" wrapText="1"/>
    </xf>
    <xf numFmtId="47" fontId="0" fillId="5" borderId="5" xfId="0" applyNumberFormat="1" applyFill="1" applyBorder="1" applyAlignment="1">
      <alignment horizontal="center" vertical="top"/>
    </xf>
    <xf numFmtId="164" fontId="0" fillId="5" borderId="17" xfId="0" applyNumberFormat="1" applyFill="1" applyBorder="1" applyAlignment="1">
      <alignment horizontal="center" vertical="top"/>
    </xf>
    <xf numFmtId="164" fontId="0" fillId="5" borderId="15" xfId="0" applyNumberFormat="1" applyFill="1" applyBorder="1" applyAlignment="1">
      <alignment horizontal="center" vertical="top"/>
    </xf>
    <xf numFmtId="1" fontId="0" fillId="5" borderId="7" xfId="0" applyNumberFormat="1" applyFill="1" applyBorder="1" applyAlignment="1">
      <alignment horizontal="center" vertical="center"/>
    </xf>
    <xf numFmtId="1" fontId="0" fillId="5" borderId="2" xfId="0" applyNumberFormat="1" applyFill="1" applyBorder="1" applyAlignment="1">
      <alignment horizontal="center" vertical="center"/>
    </xf>
    <xf numFmtId="0" fontId="7" fillId="2" borderId="0" xfId="0" applyFont="1" applyFill="1"/>
    <xf numFmtId="0" fontId="1" fillId="2" borderId="0" xfId="0" applyFont="1" applyFill="1" applyBorder="1"/>
    <xf numFmtId="0" fontId="1" fillId="5" borderId="2" xfId="0" applyFont="1" applyFill="1" applyBorder="1"/>
    <xf numFmtId="0" fontId="0" fillId="2" borderId="0" xfId="0" applyFont="1" applyFill="1"/>
    <xf numFmtId="0" fontId="1" fillId="2" borderId="2" xfId="0" applyFont="1" applyFill="1" applyBorder="1"/>
    <xf numFmtId="0" fontId="1" fillId="2" borderId="2" xfId="0" applyFont="1" applyFill="1" applyBorder="1" applyAlignment="1">
      <alignment vertical="top"/>
    </xf>
    <xf numFmtId="0" fontId="1" fillId="2" borderId="5" xfId="0" applyFont="1" applyFill="1" applyBorder="1"/>
    <xf numFmtId="0" fontId="1" fillId="2" borderId="7" xfId="0" applyFont="1" applyFill="1" applyBorder="1"/>
    <xf numFmtId="0" fontId="1" fillId="5" borderId="7" xfId="0" applyFont="1" applyFill="1" applyBorder="1"/>
    <xf numFmtId="0" fontId="0" fillId="2" borderId="5" xfId="0" applyFont="1" applyFill="1" applyBorder="1"/>
    <xf numFmtId="0" fontId="1" fillId="2" borderId="15" xfId="0" applyFont="1" applyFill="1" applyBorder="1"/>
    <xf numFmtId="0" fontId="1" fillId="5" borderId="16" xfId="0" applyFont="1" applyFill="1" applyBorder="1"/>
    <xf numFmtId="0" fontId="1" fillId="2" borderId="0" xfId="0" applyFont="1" applyFill="1" applyBorder="1" applyAlignment="1">
      <alignment horizontal="left" vertical="top"/>
    </xf>
    <xf numFmtId="0" fontId="1" fillId="2" borderId="2" xfId="0" applyFont="1" applyFill="1" applyBorder="1" applyAlignment="1">
      <alignment horizontal="left" vertical="top"/>
    </xf>
    <xf numFmtId="0" fontId="1" fillId="5" borderId="0" xfId="0" applyFont="1" applyFill="1" applyBorder="1" applyAlignment="1">
      <alignment vertical="top"/>
    </xf>
    <xf numFmtId="0" fontId="1" fillId="5" borderId="7" xfId="0" applyFont="1" applyFill="1" applyBorder="1" applyAlignment="1">
      <alignment vertical="top"/>
    </xf>
    <xf numFmtId="0" fontId="0" fillId="2" borderId="0" xfId="0" applyFill="1" applyBorder="1" applyAlignment="1">
      <alignment horizontal="left"/>
    </xf>
    <xf numFmtId="0" fontId="0" fillId="2" borderId="0" xfId="0" applyFont="1" applyFill="1" applyBorder="1"/>
    <xf numFmtId="0" fontId="1" fillId="2" borderId="0" xfId="0" applyFont="1" applyFill="1" applyBorder="1" applyAlignment="1">
      <alignment horizontal="center"/>
    </xf>
    <xf numFmtId="0" fontId="7" fillId="2" borderId="0" xfId="0" applyFont="1" applyFill="1" applyBorder="1"/>
    <xf numFmtId="0" fontId="9" fillId="2" borderId="0" xfId="0" applyFont="1" applyFill="1"/>
    <xf numFmtId="0" fontId="0" fillId="2" borderId="10" xfId="0" applyFill="1" applyBorder="1" applyAlignment="1">
      <alignment vertical="top"/>
    </xf>
    <xf numFmtId="0" fontId="0" fillId="2" borderId="13" xfId="0" applyFill="1" applyBorder="1" applyAlignment="1">
      <alignment vertical="top"/>
    </xf>
    <xf numFmtId="0" fontId="0" fillId="2" borderId="19" xfId="0" applyFill="1" applyBorder="1" applyAlignment="1">
      <alignment horizontal="left" vertical="top" wrapText="1"/>
    </xf>
    <xf numFmtId="0" fontId="0" fillId="2" borderId="19" xfId="0" applyFill="1" applyBorder="1" applyAlignment="1">
      <alignment vertical="top" wrapText="1"/>
    </xf>
    <xf numFmtId="0" fontId="0" fillId="6" borderId="10" xfId="0" applyFill="1" applyBorder="1" applyAlignment="1">
      <alignment vertical="top"/>
    </xf>
    <xf numFmtId="0" fontId="0" fillId="6" borderId="13" xfId="0" applyFill="1" applyBorder="1" applyAlignment="1">
      <alignment vertical="top"/>
    </xf>
    <xf numFmtId="0" fontId="0" fillId="6" borderId="19" xfId="0" applyFill="1" applyBorder="1" applyAlignment="1">
      <alignment wrapText="1"/>
    </xf>
    <xf numFmtId="0" fontId="0" fillId="6" borderId="19" xfId="0" applyFill="1" applyBorder="1" applyAlignment="1">
      <alignment vertical="top" wrapText="1"/>
    </xf>
    <xf numFmtId="0" fontId="12" fillId="0" borderId="0" xfId="1" applyFont="1" applyAlignment="1">
      <alignment vertical="top"/>
    </xf>
    <xf numFmtId="0" fontId="11" fillId="0" borderId="0" xfId="1"/>
    <xf numFmtId="0" fontId="10" fillId="2" borderId="18" xfId="0" applyFont="1" applyFill="1" applyBorder="1" applyAlignment="1">
      <alignment horizontal="left" wrapText="1"/>
    </xf>
    <xf numFmtId="0" fontId="10" fillId="2" borderId="0" xfId="0" applyFont="1" applyFill="1" applyBorder="1" applyAlignment="1">
      <alignment horizontal="left"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1" xfId="0" applyFont="1" applyFill="1" applyBorder="1" applyAlignment="1">
      <alignment horizont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2" borderId="0" xfId="0" applyFill="1" applyAlignment="1">
      <alignment horizontal="left" wrapText="1"/>
    </xf>
    <xf numFmtId="0" fontId="0" fillId="2" borderId="0" xfId="0" applyFill="1" applyAlignment="1">
      <alignment horizontal="left" vertical="top" wrapText="1"/>
    </xf>
    <xf numFmtId="0" fontId="0" fillId="2" borderId="0" xfId="0" applyFill="1" applyAlignment="1">
      <alignment horizontal="center" vertical="top" wrapText="1"/>
    </xf>
    <xf numFmtId="0" fontId="2" fillId="5" borderId="3" xfId="0" applyFont="1" applyFill="1" applyBorder="1" applyAlignment="1">
      <alignment horizontal="center"/>
    </xf>
    <xf numFmtId="0" fontId="2" fillId="5" borderId="0" xfId="0" applyFont="1" applyFill="1" applyBorder="1" applyAlignment="1">
      <alignment horizontal="center"/>
    </xf>
    <xf numFmtId="0" fontId="2" fillId="5" borderId="2" xfId="0" applyFont="1" applyFill="1" applyBorder="1" applyAlignment="1">
      <alignment horizontal="center"/>
    </xf>
  </cellXfs>
  <cellStyles count="2">
    <cellStyle name="Link" xfId="1" builtinId="8"/>
    <cellStyle name="Normal" xfId="0" builtinId="0"/>
  </cellStyles>
  <dxfs count="0"/>
  <tableStyles count="0" defaultTableStyle="TableStyleMedium2" defaultPivotStyle="PivotStyleLight16"/>
  <colors>
    <mruColors>
      <color rgb="FFF0EEE9"/>
      <color rgb="FFE7A436"/>
      <color rgb="FF14BE98"/>
      <color rgb="FF8BC1D9"/>
      <color rgb="FF409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84505</xdr:colOff>
      <xdr:row>0</xdr:row>
      <xdr:rowOff>86885</xdr:rowOff>
    </xdr:from>
    <xdr:to>
      <xdr:col>0</xdr:col>
      <xdr:colOff>3544522</xdr:colOff>
      <xdr:row>1</xdr:row>
      <xdr:rowOff>522972</xdr:rowOff>
    </xdr:to>
    <xdr:grpSp>
      <xdr:nvGrpSpPr>
        <xdr:cNvPr id="2" name="Gruppe 1">
          <a:extLst>
            <a:ext uri="{FF2B5EF4-FFF2-40B4-BE49-F238E27FC236}">
              <a16:creationId xmlns:a16="http://schemas.microsoft.com/office/drawing/2014/main" id="{9DFDA690-A319-4001-81E4-B7B5C79CA2C5}"/>
            </a:ext>
          </a:extLst>
        </xdr:cNvPr>
        <xdr:cNvGrpSpPr/>
      </xdr:nvGrpSpPr>
      <xdr:grpSpPr>
        <a:xfrm>
          <a:off x="87680" y="83710"/>
          <a:ext cx="3456842" cy="832962"/>
          <a:chOff x="55930" y="45610"/>
          <a:chExt cx="3456842" cy="830764"/>
        </a:xfrm>
      </xdr:grpSpPr>
      <xdr:pic>
        <xdr:nvPicPr>
          <xdr:cNvPr id="6" name="Billede 5">
            <a:extLst>
              <a:ext uri="{FF2B5EF4-FFF2-40B4-BE49-F238E27FC236}">
                <a16:creationId xmlns:a16="http://schemas.microsoft.com/office/drawing/2014/main" id="{EC9A49CD-5659-4DA0-95AB-80DA29303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Billede 8">
            <a:extLst>
              <a:ext uri="{FF2B5EF4-FFF2-40B4-BE49-F238E27FC236}">
                <a16:creationId xmlns:a16="http://schemas.microsoft.com/office/drawing/2014/main" id="{A059AA34-0984-4B6B-9B4B-D5801441F8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19</xdr:col>
      <xdr:colOff>638737</xdr:colOff>
      <xdr:row>3</xdr:row>
      <xdr:rowOff>17238</xdr:rowOff>
    </xdr:to>
    <xdr:sp macro="" textlink="">
      <xdr:nvSpPr>
        <xdr:cNvPr id="3" name="Pil: bøjet 2">
          <a:extLst>
            <a:ext uri="{FF2B5EF4-FFF2-40B4-BE49-F238E27FC236}">
              <a16:creationId xmlns:a16="http://schemas.microsoft.com/office/drawing/2014/main" id="{9D771B1D-3314-4B4F-BB95-2E1D2BCE35E9}"/>
            </a:ext>
          </a:extLst>
        </xdr:cNvPr>
        <xdr:cNvSpPr/>
      </xdr:nvSpPr>
      <xdr:spPr>
        <a:xfrm rot="5400000">
          <a:off x="5955728" y="-4033889"/>
          <a:ext cx="577633" cy="11132915"/>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384174</xdr:colOff>
      <xdr:row>2</xdr:row>
      <xdr:rowOff>0</xdr:rowOff>
    </xdr:from>
    <xdr:ext cx="5598390" cy="280205"/>
    <xdr:sp macro="" textlink="">
      <xdr:nvSpPr>
        <xdr:cNvPr id="5" name="Tekstfelt 4">
          <a:extLst>
            <a:ext uri="{FF2B5EF4-FFF2-40B4-BE49-F238E27FC236}">
              <a16:creationId xmlns:a16="http://schemas.microsoft.com/office/drawing/2014/main" id="{ED505929-BA21-4B50-AB25-598154307860}"/>
            </a:ext>
          </a:extLst>
        </xdr:cNvPr>
        <xdr:cNvSpPr txBox="1"/>
      </xdr:nvSpPr>
      <xdr:spPr>
        <a:xfrm>
          <a:off x="1818527" y="1255059"/>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82550</xdr:colOff>
      <xdr:row>0</xdr:row>
      <xdr:rowOff>82550</xdr:rowOff>
    </xdr:from>
    <xdr:to>
      <xdr:col>4</xdr:col>
      <xdr:colOff>1189892</xdr:colOff>
      <xdr:row>1</xdr:row>
      <xdr:rowOff>494214</xdr:rowOff>
    </xdr:to>
    <xdr:grpSp>
      <xdr:nvGrpSpPr>
        <xdr:cNvPr id="16" name="Gruppe 15">
          <a:extLst>
            <a:ext uri="{FF2B5EF4-FFF2-40B4-BE49-F238E27FC236}">
              <a16:creationId xmlns:a16="http://schemas.microsoft.com/office/drawing/2014/main" id="{B5C25D23-1501-4625-BFB1-7009C9EEFAF7}"/>
            </a:ext>
          </a:extLst>
        </xdr:cNvPr>
        <xdr:cNvGrpSpPr/>
      </xdr:nvGrpSpPr>
      <xdr:grpSpPr>
        <a:xfrm>
          <a:off x="85725" y="85725"/>
          <a:ext cx="4043283" cy="823107"/>
          <a:chOff x="55930" y="45610"/>
          <a:chExt cx="3456842" cy="830764"/>
        </a:xfrm>
      </xdr:grpSpPr>
      <xdr:pic>
        <xdr:nvPicPr>
          <xdr:cNvPr id="17" name="Billede 16">
            <a:extLst>
              <a:ext uri="{FF2B5EF4-FFF2-40B4-BE49-F238E27FC236}">
                <a16:creationId xmlns:a16="http://schemas.microsoft.com/office/drawing/2014/main" id="{214EE85B-0DAA-431F-9118-87BD5088C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Billede 17">
            <a:extLst>
              <a:ext uri="{FF2B5EF4-FFF2-40B4-BE49-F238E27FC236}">
                <a16:creationId xmlns:a16="http://schemas.microsoft.com/office/drawing/2014/main" id="{CB8F3097-D41B-40FA-BCDB-BC4410A30A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76200</xdr:rowOff>
    </xdr:from>
    <xdr:to>
      <xdr:col>6</xdr:col>
      <xdr:colOff>303133</xdr:colOff>
      <xdr:row>3</xdr:row>
      <xdr:rowOff>48407</xdr:rowOff>
    </xdr:to>
    <xdr:grpSp>
      <xdr:nvGrpSpPr>
        <xdr:cNvPr id="2" name="Gruppe 1">
          <a:extLst>
            <a:ext uri="{FF2B5EF4-FFF2-40B4-BE49-F238E27FC236}">
              <a16:creationId xmlns:a16="http://schemas.microsoft.com/office/drawing/2014/main" id="{64EBEF2F-117A-4584-BCF9-0139B9B88C3D}"/>
            </a:ext>
          </a:extLst>
        </xdr:cNvPr>
        <xdr:cNvGrpSpPr/>
      </xdr:nvGrpSpPr>
      <xdr:grpSpPr>
        <a:xfrm>
          <a:off x="57150" y="76200"/>
          <a:ext cx="4036933" cy="816757"/>
          <a:chOff x="55930" y="45610"/>
          <a:chExt cx="3456842" cy="830764"/>
        </a:xfrm>
      </xdr:grpSpPr>
      <xdr:pic>
        <xdr:nvPicPr>
          <xdr:cNvPr id="3" name="Billede 2">
            <a:extLst>
              <a:ext uri="{FF2B5EF4-FFF2-40B4-BE49-F238E27FC236}">
                <a16:creationId xmlns:a16="http://schemas.microsoft.com/office/drawing/2014/main" id="{01AD888B-1A9B-401C-83CA-83FFC960E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7553EC4C-DFF0-44DC-9DAE-01FB48BA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youtu.be/piK8_nJSUI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BF8A-89A6-4F02-9F9B-FA6B0E98B8E8}">
  <dimension ref="A1:N15"/>
  <sheetViews>
    <sheetView zoomScaleNormal="100" workbookViewId="0">
      <selection activeCell="H9" sqref="H9"/>
    </sheetView>
  </sheetViews>
  <sheetFormatPr defaultRowHeight="14.5" x14ac:dyDescent="0.35"/>
  <cols>
    <col min="1" max="1" width="79.26953125" style="1" customWidth="1"/>
    <col min="2" max="16384" width="8.7265625" style="1"/>
  </cols>
  <sheetData>
    <row r="1" spans="1:14" ht="30.5" customHeight="1" x14ac:dyDescent="0.35"/>
    <row r="2" spans="1:14" ht="50.5" customHeight="1" x14ac:dyDescent="0.35"/>
    <row r="3" spans="1:14" ht="21" x14ac:dyDescent="0.5">
      <c r="A3" s="7" t="s">
        <v>8</v>
      </c>
    </row>
    <row r="4" spans="1:14" ht="116" x14ac:dyDescent="0.35">
      <c r="A4" s="8" t="s">
        <v>9</v>
      </c>
    </row>
    <row r="6" spans="1:14" ht="21" x14ac:dyDescent="0.5">
      <c r="A6" s="7" t="s">
        <v>6</v>
      </c>
    </row>
    <row r="7" spans="1:14" ht="31" x14ac:dyDescent="0.45">
      <c r="A7" s="9" t="s">
        <v>113</v>
      </c>
    </row>
    <row r="8" spans="1:14" ht="4.5" customHeight="1" x14ac:dyDescent="0.35"/>
    <row r="9" spans="1:14" ht="29" x14ac:dyDescent="0.35">
      <c r="A9" s="8" t="s">
        <v>114</v>
      </c>
    </row>
    <row r="11" spans="1:14" ht="21" x14ac:dyDescent="0.5">
      <c r="A11" s="7" t="s">
        <v>7</v>
      </c>
    </row>
    <row r="12" spans="1:14" ht="87" customHeight="1" x14ac:dyDescent="0.35">
      <c r="A12" s="10" t="s">
        <v>115</v>
      </c>
      <c r="N12"/>
    </row>
    <row r="13" spans="1:14" ht="21" x14ac:dyDescent="0.5">
      <c r="A13" s="7"/>
    </row>
    <row r="14" spans="1:14" ht="21" x14ac:dyDescent="0.5">
      <c r="A14" s="7" t="s">
        <v>119</v>
      </c>
    </row>
    <row r="15" spans="1:14" x14ac:dyDescent="0.35">
      <c r="A15" s="141" t="s">
        <v>118</v>
      </c>
    </row>
  </sheetData>
  <hyperlinks>
    <hyperlink ref="A15" r:id="rId1" xr:uid="{9DDD2A47-E078-4B9F-806A-271650BF30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DE40-B3EF-4DEC-8607-A21F19E9151D}">
  <dimension ref="A1:Y109"/>
  <sheetViews>
    <sheetView tabSelected="1" zoomScale="85" zoomScaleNormal="85" workbookViewId="0">
      <selection activeCell="G71" sqref="G71"/>
    </sheetView>
  </sheetViews>
  <sheetFormatPr defaultRowHeight="14.5" x14ac:dyDescent="0.35"/>
  <cols>
    <col min="1" max="1" width="9.6328125" style="1" customWidth="1"/>
    <col min="2" max="2" width="10.90625" style="1" bestFit="1" customWidth="1"/>
    <col min="3" max="3" width="9.6328125" style="1" bestFit="1" customWidth="1"/>
    <col min="4" max="4" width="11.90625" style="1" customWidth="1"/>
    <col min="5" max="5" width="18.7265625" style="1" customWidth="1"/>
    <col min="6" max="6" width="11.81640625" style="23" bestFit="1" customWidth="1"/>
    <col min="7" max="7" width="16.6328125" style="1" bestFit="1" customWidth="1"/>
    <col min="8" max="9" width="14.453125" style="1" hidden="1" customWidth="1"/>
    <col min="10" max="10" width="8.26953125" style="1" hidden="1" customWidth="1"/>
    <col min="11" max="11" width="2.54296875" style="1" hidden="1" customWidth="1"/>
    <col min="12" max="12" width="7.90625" style="1" hidden="1" customWidth="1"/>
    <col min="13" max="13" width="15.36328125" style="1" hidden="1" customWidth="1"/>
    <col min="14" max="14" width="14.1796875" style="1" customWidth="1"/>
    <col min="15" max="15" width="8.26953125" style="1" bestFit="1" customWidth="1"/>
    <col min="16" max="16" width="2.26953125" style="1" customWidth="1"/>
    <col min="17" max="17" width="8.26953125" style="1" bestFit="1" customWidth="1"/>
    <col min="18" max="18" width="37.1796875" style="1" customWidth="1"/>
    <col min="19" max="19" width="0.54296875" style="1" customWidth="1"/>
    <col min="20" max="20" width="14.26953125" style="1" bestFit="1" customWidth="1"/>
    <col min="21" max="21" width="10.90625" style="1" bestFit="1" customWidth="1"/>
    <col min="22" max="22" width="9.81640625" style="1" bestFit="1" customWidth="1"/>
    <col min="23" max="16384" width="8.7265625" style="1"/>
  </cols>
  <sheetData>
    <row r="1" spans="1:25" ht="32" customHeight="1" x14ac:dyDescent="0.35"/>
    <row r="2" spans="1:25" ht="66" customHeight="1" thickBot="1" x14ac:dyDescent="0.4">
      <c r="F2" s="1"/>
    </row>
    <row r="3" spans="1:25" ht="43.5" customHeight="1" thickBot="1" x14ac:dyDescent="0.5">
      <c r="A3" s="71" t="s">
        <v>58</v>
      </c>
      <c r="B3" s="75" t="s">
        <v>20</v>
      </c>
      <c r="C3" s="72" t="s">
        <v>5</v>
      </c>
      <c r="D3" s="144" t="s">
        <v>44</v>
      </c>
      <c r="E3" s="145"/>
      <c r="F3" s="145"/>
      <c r="G3" s="146"/>
      <c r="H3" s="31"/>
      <c r="I3" s="31"/>
      <c r="J3" s="32"/>
      <c r="K3" s="33"/>
      <c r="L3" s="33"/>
      <c r="M3" s="33"/>
      <c r="N3" s="33"/>
      <c r="O3" s="33"/>
      <c r="P3" s="33"/>
      <c r="Q3" s="33"/>
      <c r="R3" s="34"/>
      <c r="S3" s="2"/>
    </row>
    <row r="4" spans="1:25" ht="21" x14ac:dyDescent="0.5">
      <c r="A4" s="41"/>
      <c r="B4" s="41"/>
      <c r="C4" s="42"/>
      <c r="D4" s="154" t="s">
        <v>35</v>
      </c>
      <c r="E4" s="154"/>
      <c r="F4" s="154"/>
      <c r="G4" s="154"/>
      <c r="H4" s="43"/>
      <c r="I4" s="44"/>
      <c r="J4" s="153" t="s">
        <v>1</v>
      </c>
      <c r="K4" s="154"/>
      <c r="L4" s="154"/>
      <c r="M4" s="154"/>
      <c r="N4" s="154"/>
      <c r="O4" s="154"/>
      <c r="P4" s="154"/>
      <c r="Q4" s="155"/>
      <c r="R4" s="41"/>
      <c r="S4" s="2"/>
      <c r="T4" s="79" t="s">
        <v>69</v>
      </c>
    </row>
    <row r="5" spans="1:25" ht="29" customHeight="1" x14ac:dyDescent="0.5">
      <c r="A5" s="45"/>
      <c r="B5" s="45"/>
      <c r="C5" s="46"/>
      <c r="D5" s="47" t="s">
        <v>59</v>
      </c>
      <c r="E5" s="48" t="s">
        <v>12</v>
      </c>
      <c r="F5" s="48" t="s">
        <v>13</v>
      </c>
      <c r="G5" s="48" t="s">
        <v>11</v>
      </c>
      <c r="H5" s="49" t="s">
        <v>63</v>
      </c>
      <c r="I5" s="50" t="s">
        <v>64</v>
      </c>
      <c r="J5" s="149" t="s">
        <v>23</v>
      </c>
      <c r="K5" s="147"/>
      <c r="L5" s="147"/>
      <c r="M5" s="51" t="s">
        <v>2</v>
      </c>
      <c r="N5" s="51" t="s">
        <v>3</v>
      </c>
      <c r="O5" s="147" t="s">
        <v>4</v>
      </c>
      <c r="P5" s="147"/>
      <c r="Q5" s="148"/>
      <c r="R5" s="76" t="s">
        <v>0</v>
      </c>
      <c r="S5" s="2"/>
      <c r="T5" s="77"/>
      <c r="V5" s="150"/>
      <c r="W5" s="150"/>
      <c r="X5" s="150"/>
    </row>
    <row r="6" spans="1:25" ht="18.5" x14ac:dyDescent="0.45">
      <c r="A6" s="111" t="s">
        <v>45</v>
      </c>
      <c r="B6" s="112" t="s">
        <v>39</v>
      </c>
      <c r="C6" s="113" t="s">
        <v>5</v>
      </c>
      <c r="D6" s="52" t="s">
        <v>10</v>
      </c>
      <c r="E6" s="52" t="s">
        <v>24</v>
      </c>
      <c r="F6" s="53" t="s">
        <v>14</v>
      </c>
      <c r="G6" s="52">
        <v>20</v>
      </c>
      <c r="H6" s="52">
        <v>50</v>
      </c>
      <c r="I6" s="52">
        <f>H6*J6</f>
        <v>35</v>
      </c>
      <c r="J6" s="88">
        <v>0.7</v>
      </c>
      <c r="K6" s="89" t="s">
        <v>74</v>
      </c>
      <c r="L6" s="89">
        <v>0.75</v>
      </c>
      <c r="M6" s="55" t="e">
        <f>ROUND((IF(J6&lt;100%,J6*#REF!+#REF!,#REF!)),0)&amp;" til "&amp;ROUND((IF(L6&lt;100%,L6*#REF!+#REF!,#REF!)),0)</f>
        <v>#REF!</v>
      </c>
      <c r="N6" s="55" t="str">
        <f>ROUND(J6*$T$5*$J6,0)&amp;" til "&amp;ROUND(L6*$T$5*$L6,0)</f>
        <v>0 til 0</v>
      </c>
      <c r="O6" s="91">
        <f>IF((J6*$T$5*$J6)=0,0,((2.8/(J6*$T$5*$J6))^(1/3)*500/86400))</f>
        <v>0</v>
      </c>
      <c r="P6" s="91" t="s">
        <v>74</v>
      </c>
      <c r="Q6" s="90">
        <f>IF((L6*$T$5*$J6)=0,0,((2.8/(L6*$T$5*$L6))^(1/3)*500/86400))</f>
        <v>0</v>
      </c>
      <c r="R6" s="40"/>
      <c r="S6" s="2"/>
      <c r="T6" s="11"/>
      <c r="V6" s="150"/>
      <c r="W6" s="150"/>
      <c r="X6" s="150"/>
    </row>
    <row r="7" spans="1:25" x14ac:dyDescent="0.35">
      <c r="A7" s="114"/>
      <c r="B7" s="112"/>
      <c r="C7" s="115" t="s">
        <v>15</v>
      </c>
      <c r="D7" s="11" t="s">
        <v>21</v>
      </c>
      <c r="E7" s="11" t="s">
        <v>25</v>
      </c>
      <c r="F7" s="23" t="s">
        <v>26</v>
      </c>
      <c r="G7" s="11" t="s">
        <v>27</v>
      </c>
      <c r="H7" s="11">
        <v>36</v>
      </c>
      <c r="I7" s="11">
        <f t="shared" ref="I7:I43" si="0">H7*J7</f>
        <v>27</v>
      </c>
      <c r="J7" s="19">
        <v>0.75</v>
      </c>
      <c r="K7" s="82" t="s">
        <v>74</v>
      </c>
      <c r="L7" s="82">
        <v>0.85</v>
      </c>
      <c r="M7" s="21" t="e">
        <f>ROUND((IF(J7&lt;100%,J7*#REF!+#REF!,#REF!)),0)&amp;" til "&amp;ROUND((IF(L7&lt;100%,L7*#REF!+#REF!,#REF!)),0)</f>
        <v>#REF!</v>
      </c>
      <c r="N7" s="21" t="str">
        <f>ROUND(J7*$T$5*$J7,0)&amp;" til "&amp;ROUND(L7*$T$5*$L7,0)</f>
        <v>0 til 0</v>
      </c>
      <c r="O7" s="92">
        <f>IF((J7*$T$5*$J7)=0,0,((2.8/(J7*$T$5*$J7))^(1/3)*500/86400))</f>
        <v>0</v>
      </c>
      <c r="P7" s="92" t="s">
        <v>74</v>
      </c>
      <c r="Q7" s="22">
        <f>IF((L7*$T$5*$J7)=0,0,((2.8/(L7*$T$5*$L7))^(1/3)*500/86400))</f>
        <v>0</v>
      </c>
      <c r="S7" s="2"/>
      <c r="T7" s="11"/>
      <c r="V7" s="150"/>
      <c r="W7" s="150"/>
      <c r="X7" s="150"/>
    </row>
    <row r="8" spans="1:25" x14ac:dyDescent="0.35">
      <c r="A8" s="114"/>
      <c r="B8" s="112"/>
      <c r="C8" s="113" t="s">
        <v>16</v>
      </c>
      <c r="D8" s="52" t="s">
        <v>22</v>
      </c>
      <c r="E8" s="52" t="s">
        <v>30</v>
      </c>
      <c r="F8" s="53" t="s">
        <v>28</v>
      </c>
      <c r="G8" s="52">
        <v>26</v>
      </c>
      <c r="H8" s="52">
        <v>16</v>
      </c>
      <c r="I8" s="52">
        <f t="shared" si="0"/>
        <v>13.6</v>
      </c>
      <c r="J8" s="88">
        <v>0.85</v>
      </c>
      <c r="K8" s="89" t="s">
        <v>74</v>
      </c>
      <c r="L8" s="89">
        <v>0.95</v>
      </c>
      <c r="M8" s="55" t="e">
        <f>ROUND((IF(J8&lt;100%,J8*#REF!+#REF!,#REF!)),0)&amp;" til "&amp;ROUND((IF(L8&lt;100%,L8*#REF!+#REF!,#REF!)),0)</f>
        <v>#REF!</v>
      </c>
      <c r="N8" s="55" t="str">
        <f>ROUND(J8*$T$5*$J8,0)&amp;" til "&amp;ROUND(L8*$T$5*$L8,0)</f>
        <v>0 til 0</v>
      </c>
      <c r="O8" s="91">
        <f>IF((J8*$T$5*$J8)=0,0,((2.8/(J8*$T$5*$J8))^(1/3)*500/86400))</f>
        <v>0</v>
      </c>
      <c r="P8" s="91" t="s">
        <v>74</v>
      </c>
      <c r="Q8" s="90">
        <f>IF((L8*$T$5*$J8)=0,0,((2.8/(L8*$T$5*$L8))^(1/3)*500/86400))</f>
        <v>0</v>
      </c>
      <c r="R8" s="40"/>
      <c r="S8" s="2"/>
      <c r="T8" s="11"/>
      <c r="V8" s="150"/>
      <c r="W8" s="150"/>
      <c r="X8" s="150"/>
    </row>
    <row r="9" spans="1:25" x14ac:dyDescent="0.35">
      <c r="A9" s="114"/>
      <c r="B9" s="112"/>
      <c r="C9" s="115" t="s">
        <v>17</v>
      </c>
      <c r="D9" s="11" t="s">
        <v>10</v>
      </c>
      <c r="E9" s="11" t="s">
        <v>34</v>
      </c>
      <c r="F9" s="23" t="s">
        <v>14</v>
      </c>
      <c r="G9" s="11">
        <v>20</v>
      </c>
      <c r="H9" s="11">
        <v>60</v>
      </c>
      <c r="I9" s="11">
        <f t="shared" si="0"/>
        <v>42</v>
      </c>
      <c r="J9" s="19">
        <v>0.7</v>
      </c>
      <c r="K9" s="82" t="s">
        <v>74</v>
      </c>
      <c r="L9" s="82">
        <v>0.75</v>
      </c>
      <c r="M9" s="21" t="e">
        <f>ROUND((IF(J9&lt;100%,J9*#REF!+#REF!,#REF!)),0)&amp;" til "&amp;ROUND((IF(L9&lt;100%,L9*#REF!+#REF!,#REF!)),0)</f>
        <v>#REF!</v>
      </c>
      <c r="N9" s="21" t="str">
        <f>ROUND(J9*$T$5*$J9,0)&amp;" til "&amp;ROUND(L9*$T$5*$L9,0)</f>
        <v>0 til 0</v>
      </c>
      <c r="O9" s="92">
        <f>IF((J9*$T$5*$J9)=0,0,((2.8/(J9*$T$5*$J9))^(1/3)*500/86400))</f>
        <v>0</v>
      </c>
      <c r="P9" s="92" t="s">
        <v>74</v>
      </c>
      <c r="Q9" s="22">
        <f>IF((L9*$T$5*$J9)=0,0,((2.8/(L9*$T$5*$L9))^(1/3)*500/86400))</f>
        <v>0</v>
      </c>
      <c r="S9" s="2"/>
      <c r="T9" s="4"/>
      <c r="V9" s="150"/>
      <c r="W9" s="150"/>
      <c r="X9" s="150"/>
    </row>
    <row r="10" spans="1:25" ht="14.5" customHeight="1" x14ac:dyDescent="0.35">
      <c r="A10" s="114"/>
      <c r="B10" s="112"/>
      <c r="C10" s="113" t="s">
        <v>18</v>
      </c>
      <c r="D10" s="56" t="s">
        <v>21</v>
      </c>
      <c r="E10" s="52" t="s">
        <v>29</v>
      </c>
      <c r="F10" s="53" t="s">
        <v>26</v>
      </c>
      <c r="G10" s="52" t="s">
        <v>27</v>
      </c>
      <c r="H10" s="52">
        <v>42</v>
      </c>
      <c r="I10" s="52">
        <f t="shared" si="0"/>
        <v>31.5</v>
      </c>
      <c r="J10" s="88">
        <v>0.75</v>
      </c>
      <c r="K10" s="89" t="s">
        <v>74</v>
      </c>
      <c r="L10" s="89">
        <v>0.85</v>
      </c>
      <c r="M10" s="55" t="e">
        <f>ROUND((IF(J10&lt;100%,J10*#REF!+#REF!,#REF!)),0)&amp;" til "&amp;ROUND((IF(L10&lt;100%,L10*#REF!+#REF!,#REF!)),0)</f>
        <v>#REF!</v>
      </c>
      <c r="N10" s="55" t="str">
        <f>ROUND(J10*$T$5*$J10,0)&amp;" til "&amp;ROUND(L10*$T$5*$L10,0)</f>
        <v>0 til 0</v>
      </c>
      <c r="O10" s="91">
        <f>IF((J10*$T$5*$J10)=0,0,((2.8/(J10*$T$5*$J10))^(1/3)*500/86400))</f>
        <v>0</v>
      </c>
      <c r="P10" s="91" t="s">
        <v>74</v>
      </c>
      <c r="Q10" s="90">
        <f>IF((L10*$T$5*$J10)=0,0,((2.8/(L10*$T$5*$L10))^(1/3)*500/86400))</f>
        <v>0</v>
      </c>
      <c r="R10" s="40"/>
      <c r="S10" s="2"/>
      <c r="V10" s="152"/>
      <c r="W10" s="152"/>
      <c r="X10" s="152"/>
      <c r="Y10" s="152"/>
    </row>
    <row r="11" spans="1:25" ht="16.5" x14ac:dyDescent="0.45">
      <c r="A11" s="114"/>
      <c r="B11" s="112"/>
      <c r="C11" s="116" t="s">
        <v>19</v>
      </c>
      <c r="D11" s="93" t="s">
        <v>33</v>
      </c>
      <c r="E11" s="11"/>
      <c r="G11" s="11"/>
      <c r="H11" s="11"/>
      <c r="I11" s="11"/>
      <c r="J11" s="19"/>
      <c r="K11" s="82"/>
      <c r="L11" s="82"/>
      <c r="M11" s="21"/>
      <c r="N11" s="21"/>
      <c r="O11" s="92"/>
      <c r="P11" s="92"/>
      <c r="Q11" s="22"/>
      <c r="S11" s="2"/>
      <c r="T11" s="73" t="s">
        <v>69</v>
      </c>
      <c r="V11" s="152"/>
      <c r="W11" s="152"/>
      <c r="X11" s="152"/>
      <c r="Y11" s="152"/>
    </row>
    <row r="12" spans="1:25" ht="76.5" customHeight="1" x14ac:dyDescent="0.35">
      <c r="A12" s="114"/>
      <c r="B12" s="112"/>
      <c r="C12" s="125" t="s">
        <v>32</v>
      </c>
      <c r="D12" s="95" t="s">
        <v>54</v>
      </c>
      <c r="E12" s="96" t="s">
        <v>70</v>
      </c>
      <c r="F12" s="97" t="s">
        <v>42</v>
      </c>
      <c r="G12" s="98" t="s">
        <v>43</v>
      </c>
      <c r="H12" s="97">
        <v>18</v>
      </c>
      <c r="I12" s="52">
        <f>H12*J12</f>
        <v>18</v>
      </c>
      <c r="J12" s="88">
        <v>1</v>
      </c>
      <c r="K12" s="89" t="s">
        <v>74</v>
      </c>
      <c r="L12" s="89">
        <v>1.05</v>
      </c>
      <c r="M12" s="55" t="e">
        <f>ROUND((IF(J12&lt;100%,J12*#REF!+#REF!,#REF!)),0)&amp;" til "&amp;ROUND((IF(L12&lt;100%,L12*#REF!+#REF!,#REF!)),0)</f>
        <v>#REF!</v>
      </c>
      <c r="N12" s="55" t="str">
        <f>ROUND(J12*$T$5*$J12,0)&amp;" til "&amp;ROUND(L12*$T$5*$L12,0)</f>
        <v>0 til 0</v>
      </c>
      <c r="O12" s="91">
        <f>IF((J12*$T$5*$J12)=0,0,((2.8/(J12*$T$5*$J12))^(1/3)*500/86400))</f>
        <v>0</v>
      </c>
      <c r="P12" s="91" t="s">
        <v>74</v>
      </c>
      <c r="Q12" s="90">
        <f>IF((L12*$T$5*$J12)=0,0,((2.8/(L12*$T$5*$L12))^(1/3)*500/86400))</f>
        <v>0</v>
      </c>
      <c r="R12" s="99" t="s">
        <v>73</v>
      </c>
      <c r="S12" s="2"/>
      <c r="T12" s="78"/>
      <c r="V12" s="151"/>
      <c r="W12" s="151"/>
      <c r="X12" s="151"/>
      <c r="Y12" s="151"/>
    </row>
    <row r="13" spans="1:25" ht="14.5" customHeight="1" x14ac:dyDescent="0.35">
      <c r="A13" s="114"/>
      <c r="B13" s="117"/>
      <c r="C13" s="126"/>
      <c r="D13" s="100" t="s">
        <v>10</v>
      </c>
      <c r="E13" s="100" t="s">
        <v>71</v>
      </c>
      <c r="F13" s="101"/>
      <c r="G13" s="101" t="s">
        <v>61</v>
      </c>
      <c r="H13" s="101">
        <v>15</v>
      </c>
      <c r="I13" s="58">
        <f>H13*J13</f>
        <v>9.75</v>
      </c>
      <c r="J13" s="102">
        <v>0.65</v>
      </c>
      <c r="K13" s="103" t="s">
        <v>74</v>
      </c>
      <c r="L13" s="103">
        <v>0.72499999999999998</v>
      </c>
      <c r="M13" s="60" t="e">
        <f>ROUND((IF(J13&lt;100%,J13*#REF!+#REF!,#REF!)),0)&amp;" til "&amp;ROUND((IF(L13&lt;100%,L13*#REF!+#REF!,#REF!)),0)</f>
        <v>#REF!</v>
      </c>
      <c r="N13" s="60" t="str">
        <f>ROUND(J13*$T$5*$J13,0)&amp;" til "&amp;ROUND(L13*$T$5*$L13,0)</f>
        <v>0 til 0</v>
      </c>
      <c r="O13" s="106">
        <f>IF((J13*$T$5*$J13)=0,0,((2.8/(J13*$T$5*$J13))^(1/3)*500/86400))</f>
        <v>0</v>
      </c>
      <c r="P13" s="106" t="s">
        <v>74</v>
      </c>
      <c r="Q13" s="104">
        <f>IF((L13*$T$5*$J13)=0,0,((2.8/(L13*$T$5*$L13))^(1/3)*500/86400))</f>
        <v>0</v>
      </c>
      <c r="R13" s="105"/>
      <c r="S13" s="2"/>
      <c r="T13" s="2"/>
      <c r="V13" s="151"/>
      <c r="W13" s="151"/>
      <c r="X13" s="151"/>
    </row>
    <row r="14" spans="1:25" x14ac:dyDescent="0.35">
      <c r="A14" s="114"/>
      <c r="B14" s="112" t="s">
        <v>40</v>
      </c>
      <c r="C14" s="115" t="s">
        <v>5</v>
      </c>
      <c r="D14" s="4" t="s">
        <v>10</v>
      </c>
      <c r="E14" s="4" t="s">
        <v>62</v>
      </c>
      <c r="F14" s="18" t="s">
        <v>26</v>
      </c>
      <c r="G14" s="4">
        <v>20</v>
      </c>
      <c r="H14" s="4">
        <v>60</v>
      </c>
      <c r="I14" s="4">
        <f t="shared" si="0"/>
        <v>42</v>
      </c>
      <c r="J14" s="13">
        <v>0.7</v>
      </c>
      <c r="K14" s="81" t="s">
        <v>74</v>
      </c>
      <c r="L14" s="81">
        <v>0.75</v>
      </c>
      <c r="M14" s="21" t="e">
        <f>ROUND((IF(J14&lt;100%,J14*#REF!+#REF!,#REF!)),0)&amp;" til "&amp;ROUND((IF(L14&lt;100%,L14*#REF!+#REF!,#REF!)),0)</f>
        <v>#REF!</v>
      </c>
      <c r="N14" s="21" t="str">
        <f t="shared" ref="N14:N19" si="1">ROUND(J14*$T$12*$J14,0)&amp;" til "&amp;ROUND(L14*$T$12*$L14,0)</f>
        <v>0 til 0</v>
      </c>
      <c r="O14" s="92">
        <f t="shared" ref="O14:O19" si="2">IF((J14*$T$12*$J14)=0,0,((2.8/(J14*$T$12*$J14))^(1/3)*500/86400))</f>
        <v>0</v>
      </c>
      <c r="P14" s="92" t="s">
        <v>74</v>
      </c>
      <c r="Q14" s="22">
        <f t="shared" ref="Q14:Q19" si="3">IF((L14*$T$12*$J14)=0,0,((2.8/(L14*$T$12*$L14))^(1/3)*500/86400))</f>
        <v>0</v>
      </c>
      <c r="R14" s="2"/>
      <c r="S14" s="2"/>
      <c r="V14" s="151"/>
      <c r="W14" s="151"/>
      <c r="X14" s="151"/>
    </row>
    <row r="15" spans="1:25" x14ac:dyDescent="0.35">
      <c r="A15" s="114"/>
      <c r="B15" s="112"/>
      <c r="C15" s="113" t="s">
        <v>15</v>
      </c>
      <c r="D15" s="61" t="s">
        <v>21</v>
      </c>
      <c r="E15" s="61" t="s">
        <v>29</v>
      </c>
      <c r="F15" s="62" t="s">
        <v>26</v>
      </c>
      <c r="G15" s="61" t="s">
        <v>27</v>
      </c>
      <c r="H15" s="61">
        <v>52</v>
      </c>
      <c r="I15" s="61">
        <f t="shared" si="0"/>
        <v>40.300000000000004</v>
      </c>
      <c r="J15" s="80">
        <v>0.77500000000000002</v>
      </c>
      <c r="K15" s="80" t="s">
        <v>74</v>
      </c>
      <c r="L15" s="80">
        <v>0.85</v>
      </c>
      <c r="M15" s="55" t="e">
        <f>ROUND((IF(J15&lt;100%,J15*#REF!+#REF!,#REF!)),0)&amp;" til "&amp;ROUND((IF(L15&lt;100%,L15*#REF!+#REF!,#REF!)),0)</f>
        <v>#REF!</v>
      </c>
      <c r="N15" s="55" t="str">
        <f t="shared" si="1"/>
        <v>0 til 0</v>
      </c>
      <c r="O15" s="91">
        <f t="shared" si="2"/>
        <v>0</v>
      </c>
      <c r="P15" s="91" t="s">
        <v>74</v>
      </c>
      <c r="Q15" s="90">
        <f t="shared" si="3"/>
        <v>0</v>
      </c>
      <c r="R15" s="41"/>
      <c r="S15" s="2"/>
      <c r="V15" s="151"/>
      <c r="W15" s="151"/>
      <c r="X15" s="151"/>
    </row>
    <row r="16" spans="1:25" x14ac:dyDescent="0.35">
      <c r="A16" s="114"/>
      <c r="B16" s="112"/>
      <c r="C16" s="115" t="s">
        <v>16</v>
      </c>
      <c r="D16" s="11" t="s">
        <v>22</v>
      </c>
      <c r="E16" s="11" t="s">
        <v>31</v>
      </c>
      <c r="F16" s="23" t="s">
        <v>28</v>
      </c>
      <c r="G16" s="11" t="s">
        <v>52</v>
      </c>
      <c r="H16" s="11">
        <v>20</v>
      </c>
      <c r="I16" s="11">
        <f t="shared" si="0"/>
        <v>17</v>
      </c>
      <c r="J16" s="13">
        <v>0.85</v>
      </c>
      <c r="K16" s="81" t="s">
        <v>74</v>
      </c>
      <c r="L16" s="81">
        <v>0.95</v>
      </c>
      <c r="M16" s="21" t="e">
        <f>ROUND((IF(J16&lt;100%,J16*#REF!+#REF!,#REF!)),0)&amp;" til "&amp;ROUND((IF(L16&lt;100%,L16*#REF!+#REF!,#REF!)),0)</f>
        <v>#REF!</v>
      </c>
      <c r="N16" s="21" t="str">
        <f t="shared" si="1"/>
        <v>0 til 0</v>
      </c>
      <c r="O16" s="92">
        <f t="shared" si="2"/>
        <v>0</v>
      </c>
      <c r="P16" s="92" t="s">
        <v>74</v>
      </c>
      <c r="Q16" s="22">
        <f t="shared" si="3"/>
        <v>0</v>
      </c>
      <c r="S16" s="2"/>
      <c r="V16" s="151"/>
      <c r="W16" s="151"/>
      <c r="X16" s="151"/>
    </row>
    <row r="17" spans="1:24" x14ac:dyDescent="0.35">
      <c r="A17" s="114"/>
      <c r="B17" s="112"/>
      <c r="C17" s="113" t="s">
        <v>17</v>
      </c>
      <c r="D17" s="61" t="s">
        <v>10</v>
      </c>
      <c r="E17" s="61" t="s">
        <v>36</v>
      </c>
      <c r="F17" s="62" t="s">
        <v>14</v>
      </c>
      <c r="G17" s="61">
        <v>20</v>
      </c>
      <c r="H17" s="61">
        <v>70</v>
      </c>
      <c r="I17" s="52">
        <f t="shared" si="0"/>
        <v>49</v>
      </c>
      <c r="J17" s="54">
        <v>0.7</v>
      </c>
      <c r="K17" s="80" t="s">
        <v>74</v>
      </c>
      <c r="L17" s="80">
        <v>0.75</v>
      </c>
      <c r="M17" s="55" t="e">
        <f>ROUND((IF(J17&lt;100%,J17*#REF!+#REF!,#REF!)),0)&amp;" til "&amp;ROUND((IF(L17&lt;100%,L17*#REF!+#REF!,#REF!)),0)</f>
        <v>#REF!</v>
      </c>
      <c r="N17" s="55" t="str">
        <f t="shared" si="1"/>
        <v>0 til 0</v>
      </c>
      <c r="O17" s="91">
        <f t="shared" si="2"/>
        <v>0</v>
      </c>
      <c r="P17" s="91" t="s">
        <v>74</v>
      </c>
      <c r="Q17" s="90">
        <f t="shared" si="3"/>
        <v>0</v>
      </c>
      <c r="R17" s="40"/>
      <c r="S17" s="2"/>
      <c r="V17" s="151"/>
      <c r="W17" s="151"/>
      <c r="X17" s="151"/>
    </row>
    <row r="18" spans="1:24" x14ac:dyDescent="0.35">
      <c r="A18" s="114"/>
      <c r="B18" s="112"/>
      <c r="C18" s="115" t="s">
        <v>18</v>
      </c>
      <c r="D18" s="4" t="s">
        <v>21</v>
      </c>
      <c r="E18" s="4" t="s">
        <v>37</v>
      </c>
      <c r="F18" s="18" t="s">
        <v>26</v>
      </c>
      <c r="G18" s="4" t="s">
        <v>27</v>
      </c>
      <c r="H18" s="4">
        <v>45</v>
      </c>
      <c r="I18" s="11">
        <f t="shared" si="0"/>
        <v>34.875</v>
      </c>
      <c r="J18" s="13">
        <v>0.77500000000000002</v>
      </c>
      <c r="K18" s="81" t="s">
        <v>74</v>
      </c>
      <c r="L18" s="81">
        <v>0.85</v>
      </c>
      <c r="M18" s="21" t="e">
        <f>ROUND((IF(J18&lt;100%,J18*#REF!+#REF!,#REF!)),0)&amp;" til "&amp;ROUND((IF(L18&lt;100%,L18*#REF!+#REF!,#REF!)),0)</f>
        <v>#REF!</v>
      </c>
      <c r="N18" s="21" t="str">
        <f t="shared" si="1"/>
        <v>0 til 0</v>
      </c>
      <c r="O18" s="92">
        <f t="shared" si="2"/>
        <v>0</v>
      </c>
      <c r="P18" s="92" t="s">
        <v>74</v>
      </c>
      <c r="Q18" s="22">
        <f t="shared" si="3"/>
        <v>0</v>
      </c>
      <c r="S18" s="2"/>
      <c r="V18" s="151"/>
      <c r="W18" s="151"/>
      <c r="X18" s="151"/>
    </row>
    <row r="19" spans="1:24" x14ac:dyDescent="0.35">
      <c r="A19" s="114"/>
      <c r="B19" s="112"/>
      <c r="C19" s="113" t="s">
        <v>19</v>
      </c>
      <c r="D19" s="61" t="s">
        <v>22</v>
      </c>
      <c r="E19" s="61" t="s">
        <v>38</v>
      </c>
      <c r="F19" s="62" t="s">
        <v>28</v>
      </c>
      <c r="G19" s="61" t="s">
        <v>52</v>
      </c>
      <c r="H19" s="61">
        <v>25</v>
      </c>
      <c r="I19" s="52">
        <f t="shared" si="0"/>
        <v>21.25</v>
      </c>
      <c r="J19" s="63">
        <v>0.85</v>
      </c>
      <c r="K19" s="83" t="s">
        <v>74</v>
      </c>
      <c r="L19" s="83">
        <v>0.95</v>
      </c>
      <c r="M19" s="55" t="e">
        <f>ROUND((IF(J19&lt;100%,J19*#REF!+#REF!,#REF!)),0)&amp;" til "&amp;ROUND((IF(L19&lt;100%,L19*#REF!+#REF!,#REF!)),0)</f>
        <v>#REF!</v>
      </c>
      <c r="N19" s="55" t="str">
        <f t="shared" si="1"/>
        <v>0 til 0</v>
      </c>
      <c r="O19" s="91">
        <f t="shared" si="2"/>
        <v>0</v>
      </c>
      <c r="P19" s="91" t="s">
        <v>74</v>
      </c>
      <c r="Q19" s="90">
        <f t="shared" si="3"/>
        <v>0</v>
      </c>
      <c r="R19" s="40"/>
      <c r="S19" s="2"/>
      <c r="V19" s="151"/>
      <c r="W19" s="151"/>
      <c r="X19" s="151"/>
    </row>
    <row r="20" spans="1:24" ht="15.5" x14ac:dyDescent="0.35">
      <c r="A20" s="114"/>
      <c r="B20" s="117"/>
      <c r="C20" s="118" t="s">
        <v>32</v>
      </c>
      <c r="D20" s="24" t="s">
        <v>33</v>
      </c>
      <c r="E20" s="25"/>
      <c r="F20" s="26"/>
      <c r="G20" s="25"/>
      <c r="H20" s="25"/>
      <c r="I20" s="30">
        <f t="shared" si="0"/>
        <v>0</v>
      </c>
      <c r="J20" s="28"/>
      <c r="K20" s="84"/>
      <c r="L20" s="84"/>
      <c r="M20" s="38"/>
      <c r="N20" s="29"/>
      <c r="O20" s="29"/>
      <c r="P20" s="29"/>
      <c r="Q20" s="94"/>
      <c r="R20" s="27"/>
      <c r="S20" s="2"/>
      <c r="V20" s="151"/>
      <c r="W20" s="151"/>
      <c r="X20" s="151"/>
    </row>
    <row r="21" spans="1:24" x14ac:dyDescent="0.35">
      <c r="A21" s="114"/>
      <c r="B21" s="112" t="s">
        <v>41</v>
      </c>
      <c r="C21" s="113" t="s">
        <v>5</v>
      </c>
      <c r="D21" s="52" t="s">
        <v>10</v>
      </c>
      <c r="E21" s="52" t="s">
        <v>76</v>
      </c>
      <c r="F21" s="53" t="s">
        <v>26</v>
      </c>
      <c r="G21" s="52">
        <v>20</v>
      </c>
      <c r="H21" s="52">
        <v>80</v>
      </c>
      <c r="I21" s="52">
        <f t="shared" si="0"/>
        <v>56</v>
      </c>
      <c r="J21" s="107">
        <v>0.7</v>
      </c>
      <c r="K21" s="80" t="s">
        <v>74</v>
      </c>
      <c r="L21" s="108">
        <v>0.75</v>
      </c>
      <c r="M21" s="55" t="e">
        <f>ROUND((IF(J21&lt;100%,J21*#REF!+#REF!,#REF!)),0)&amp;" til "&amp;ROUND((IF(L21&lt;100%,L21*#REF!+#REF!,#REF!)),0)</f>
        <v>#REF!</v>
      </c>
      <c r="N21" s="55" t="str">
        <f t="shared" ref="N21:N26" si="4">ROUND(J21*$T$12*$J21,0)&amp;" til "&amp;ROUND(L21*$T$12*$L21,0)</f>
        <v>0 til 0</v>
      </c>
      <c r="O21" s="91">
        <f t="shared" ref="O21:O26" si="5">IF((J21*$T$12*$J21)=0,0,((2.8/(J21*$T$12*$J21))^(1/3)*500/86400))</f>
        <v>0</v>
      </c>
      <c r="P21" s="91" t="s">
        <v>74</v>
      </c>
      <c r="Q21" s="90">
        <f t="shared" ref="Q21:Q26" si="6">IF((L21*$T$12*$J21)=0,0,((2.8/(L21*$T$12*$L21))^(1/3)*500/86400))</f>
        <v>0</v>
      </c>
      <c r="R21" s="40"/>
      <c r="S21" s="2"/>
    </row>
    <row r="22" spans="1:24" x14ac:dyDescent="0.35">
      <c r="A22" s="114"/>
      <c r="B22" s="112"/>
      <c r="C22" s="115" t="s">
        <v>15</v>
      </c>
      <c r="D22" s="11" t="s">
        <v>10</v>
      </c>
      <c r="E22" s="11" t="s">
        <v>56</v>
      </c>
      <c r="F22" s="23" t="s">
        <v>28</v>
      </c>
      <c r="G22" s="11" t="s">
        <v>57</v>
      </c>
      <c r="H22" s="11">
        <v>48</v>
      </c>
      <c r="I22" s="11">
        <f t="shared" si="0"/>
        <v>36</v>
      </c>
      <c r="J22" s="19">
        <v>0.75</v>
      </c>
      <c r="K22" s="81" t="s">
        <v>74</v>
      </c>
      <c r="L22" s="82">
        <v>0.85</v>
      </c>
      <c r="M22" s="21" t="e">
        <f>ROUND((IF(J22&lt;100%,J22*#REF!+#REF!,#REF!)),0)&amp;" til "&amp;ROUND((IF(L22&lt;100%,L22*#REF!+#REF!,#REF!)),0)</f>
        <v>#REF!</v>
      </c>
      <c r="N22" s="21" t="str">
        <f t="shared" si="4"/>
        <v>0 til 0</v>
      </c>
      <c r="O22" s="92">
        <f t="shared" si="5"/>
        <v>0</v>
      </c>
      <c r="P22" s="92" t="s">
        <v>74</v>
      </c>
      <c r="Q22" s="22">
        <f t="shared" si="6"/>
        <v>0</v>
      </c>
      <c r="S22" s="2"/>
    </row>
    <row r="23" spans="1:24" x14ac:dyDescent="0.35">
      <c r="A23" s="114"/>
      <c r="B23" s="112"/>
      <c r="C23" s="113" t="s">
        <v>16</v>
      </c>
      <c r="D23" s="52" t="s">
        <v>22</v>
      </c>
      <c r="E23" s="52" t="s">
        <v>55</v>
      </c>
      <c r="F23" s="53" t="s">
        <v>26</v>
      </c>
      <c r="G23" s="52" t="s">
        <v>52</v>
      </c>
      <c r="H23" s="52">
        <v>30</v>
      </c>
      <c r="I23" s="52">
        <f t="shared" si="0"/>
        <v>25.5</v>
      </c>
      <c r="J23" s="88">
        <v>0.85</v>
      </c>
      <c r="K23" s="80" t="s">
        <v>74</v>
      </c>
      <c r="L23" s="89">
        <v>0.95</v>
      </c>
      <c r="M23" s="55" t="e">
        <f>ROUND((IF(J23&lt;100%,J23*#REF!+#REF!,#REF!)),0)&amp;" til "&amp;ROUND((IF(L23&lt;100%,L23*#REF!+#REF!,#REF!)),0)</f>
        <v>#REF!</v>
      </c>
      <c r="N23" s="55" t="str">
        <f t="shared" si="4"/>
        <v>0 til 0</v>
      </c>
      <c r="O23" s="91">
        <f t="shared" si="5"/>
        <v>0</v>
      </c>
      <c r="P23" s="91" t="s">
        <v>74</v>
      </c>
      <c r="Q23" s="90">
        <f t="shared" si="6"/>
        <v>0</v>
      </c>
      <c r="R23" s="40"/>
      <c r="S23" s="2"/>
    </row>
    <row r="24" spans="1:24" x14ac:dyDescent="0.35">
      <c r="A24" s="114"/>
      <c r="B24" s="112"/>
      <c r="C24" s="115" t="s">
        <v>17</v>
      </c>
      <c r="D24" s="4" t="s">
        <v>21</v>
      </c>
      <c r="E24" s="4" t="s">
        <v>60</v>
      </c>
      <c r="F24" s="18" t="s">
        <v>26</v>
      </c>
      <c r="G24" s="4" t="s">
        <v>27</v>
      </c>
      <c r="H24" s="4">
        <v>48</v>
      </c>
      <c r="I24" s="11">
        <f t="shared" si="0"/>
        <v>33.599999999999994</v>
      </c>
      <c r="J24" s="19">
        <v>0.7</v>
      </c>
      <c r="K24" s="81" t="s">
        <v>74</v>
      </c>
      <c r="L24" s="82">
        <v>0.75</v>
      </c>
      <c r="M24" s="21" t="e">
        <f>ROUND((IF(J24&lt;100%,J24*#REF!+#REF!,#REF!)),0)&amp;" til "&amp;ROUND((IF(L24&lt;100%,L24*#REF!+#REF!,#REF!)),0)</f>
        <v>#REF!</v>
      </c>
      <c r="N24" s="21" t="str">
        <f t="shared" si="4"/>
        <v>0 til 0</v>
      </c>
      <c r="O24" s="92">
        <f t="shared" si="5"/>
        <v>0</v>
      </c>
      <c r="P24" s="92" t="s">
        <v>74</v>
      </c>
      <c r="Q24" s="22">
        <f t="shared" si="6"/>
        <v>0</v>
      </c>
      <c r="S24" s="2"/>
    </row>
    <row r="25" spans="1:24" x14ac:dyDescent="0.35">
      <c r="A25" s="114"/>
      <c r="B25" s="112"/>
      <c r="C25" s="113" t="s">
        <v>18</v>
      </c>
      <c r="D25" s="61" t="s">
        <v>10</v>
      </c>
      <c r="E25" s="61" t="s">
        <v>34</v>
      </c>
      <c r="F25" s="62" t="s">
        <v>14</v>
      </c>
      <c r="G25" s="52">
        <v>20</v>
      </c>
      <c r="H25" s="52">
        <v>60</v>
      </c>
      <c r="I25" s="52">
        <f t="shared" si="0"/>
        <v>45</v>
      </c>
      <c r="J25" s="88">
        <v>0.75</v>
      </c>
      <c r="K25" s="83" t="s">
        <v>74</v>
      </c>
      <c r="L25" s="89">
        <v>0.85</v>
      </c>
      <c r="M25" s="55" t="e">
        <f>ROUND((IF(J25&lt;100%,J25*#REF!+#REF!,#REF!)),0)&amp;" til "&amp;ROUND((IF(L25&lt;100%,L25*#REF!+#REF!,#REF!)),0)</f>
        <v>#REF!</v>
      </c>
      <c r="N25" s="55" t="str">
        <f t="shared" si="4"/>
        <v>0 til 0</v>
      </c>
      <c r="O25" s="91">
        <f t="shared" si="5"/>
        <v>0</v>
      </c>
      <c r="P25" s="91" t="s">
        <v>74</v>
      </c>
      <c r="Q25" s="90">
        <f t="shared" si="6"/>
        <v>0</v>
      </c>
      <c r="R25" s="40"/>
      <c r="S25" s="2"/>
    </row>
    <row r="26" spans="1:24" x14ac:dyDescent="0.35">
      <c r="A26" s="114"/>
      <c r="B26" s="112"/>
      <c r="C26" s="115" t="s">
        <v>19</v>
      </c>
      <c r="D26" s="4" t="s">
        <v>22</v>
      </c>
      <c r="E26" s="4" t="s">
        <v>50</v>
      </c>
      <c r="F26" s="18" t="s">
        <v>28</v>
      </c>
      <c r="G26" s="4">
        <v>28</v>
      </c>
      <c r="H26" s="4">
        <v>24</v>
      </c>
      <c r="I26" s="11">
        <f t="shared" si="0"/>
        <v>20.399999999999999</v>
      </c>
      <c r="J26" s="74">
        <v>0.85</v>
      </c>
      <c r="K26" s="81" t="s">
        <v>74</v>
      </c>
      <c r="L26" s="74">
        <v>0.95</v>
      </c>
      <c r="M26" s="21" t="e">
        <f>ROUND((IF(J26&lt;100%,J26*#REF!+#REF!,#REF!)),0)&amp;" til "&amp;ROUND((IF(L26&lt;100%,L26*#REF!+#REF!,#REF!)),0)</f>
        <v>#REF!</v>
      </c>
      <c r="N26" s="21" t="str">
        <f t="shared" si="4"/>
        <v>0 til 0</v>
      </c>
      <c r="O26" s="92">
        <f t="shared" si="5"/>
        <v>0</v>
      </c>
      <c r="P26" s="92" t="s">
        <v>74</v>
      </c>
      <c r="Q26" s="22">
        <f t="shared" si="6"/>
        <v>0</v>
      </c>
      <c r="S26" s="2"/>
    </row>
    <row r="27" spans="1:24" ht="15.5" x14ac:dyDescent="0.35">
      <c r="A27" s="114"/>
      <c r="B27" s="117"/>
      <c r="C27" s="119" t="s">
        <v>32</v>
      </c>
      <c r="D27" s="57" t="s">
        <v>33</v>
      </c>
      <c r="E27" s="58"/>
      <c r="F27" s="47"/>
      <c r="G27" s="58"/>
      <c r="H27" s="58"/>
      <c r="I27" s="59">
        <f t="shared" si="0"/>
        <v>0</v>
      </c>
      <c r="J27" s="64"/>
      <c r="K27" s="85"/>
      <c r="L27" s="85"/>
      <c r="M27" s="60"/>
      <c r="N27" s="65"/>
      <c r="O27" s="65"/>
      <c r="P27" s="65"/>
      <c r="Q27" s="109"/>
      <c r="R27" s="45"/>
      <c r="S27" s="2"/>
    </row>
    <row r="28" spans="1:24" x14ac:dyDescent="0.35">
      <c r="A28" s="114"/>
      <c r="B28" s="112" t="s">
        <v>65</v>
      </c>
      <c r="C28" s="115" t="s">
        <v>5</v>
      </c>
      <c r="D28" s="4" t="s">
        <v>10</v>
      </c>
      <c r="E28" s="11" t="s">
        <v>77</v>
      </c>
      <c r="F28" s="23" t="s">
        <v>26</v>
      </c>
      <c r="G28" s="11">
        <v>20</v>
      </c>
      <c r="H28" s="11">
        <v>80</v>
      </c>
      <c r="I28" s="11">
        <f t="shared" si="0"/>
        <v>56</v>
      </c>
      <c r="J28" s="13">
        <v>0.7</v>
      </c>
      <c r="K28" s="81" t="s">
        <v>74</v>
      </c>
      <c r="L28" s="81">
        <v>0.75</v>
      </c>
      <c r="M28" s="21" t="e">
        <f>ROUND((IF(J28&lt;100%,J28*#REF!+#REF!,#REF!)),0)&amp;" til "&amp;ROUND((IF(L28&lt;100%,L28*#REF!+#REF!,#REF!)),0)</f>
        <v>#REF!</v>
      </c>
      <c r="N28" s="21" t="str">
        <f t="shared" ref="N28:N33" si="7">ROUND(J28*$T$12*$J28,0)&amp;" til "&amp;ROUND(L28*$T$12*$L28,0)</f>
        <v>0 til 0</v>
      </c>
      <c r="O28" s="92">
        <f t="shared" ref="O28:O33" si="8">IF((J28*$T$12*$J28)=0,0,((2.8/(J28*$T$12*$J28))^(1/3)*500/86400))</f>
        <v>0</v>
      </c>
      <c r="P28" s="92" t="s">
        <v>74</v>
      </c>
      <c r="Q28" s="22">
        <f t="shared" ref="Q28:Q33" si="9">IF((L28*$T$12*$J28)=0,0,((2.8/(L28*$T$12*$L28))^(1/3)*500/86400))</f>
        <v>0</v>
      </c>
      <c r="S28" s="2"/>
    </row>
    <row r="29" spans="1:24" x14ac:dyDescent="0.35">
      <c r="A29" s="114"/>
      <c r="B29" s="112"/>
      <c r="C29" s="113" t="s">
        <v>15</v>
      </c>
      <c r="D29" s="61" t="s">
        <v>10</v>
      </c>
      <c r="E29" s="52" t="s">
        <v>56</v>
      </c>
      <c r="F29" s="53" t="s">
        <v>28</v>
      </c>
      <c r="G29" s="52" t="s">
        <v>57</v>
      </c>
      <c r="H29" s="52">
        <v>48</v>
      </c>
      <c r="I29" s="52">
        <f t="shared" si="0"/>
        <v>36</v>
      </c>
      <c r="J29" s="54">
        <v>0.75</v>
      </c>
      <c r="K29" s="80" t="s">
        <v>74</v>
      </c>
      <c r="L29" s="80">
        <v>0.85</v>
      </c>
      <c r="M29" s="55" t="e">
        <f>ROUND((IF(J29&lt;100%,J29*#REF!+#REF!,#REF!)),0)&amp;" til "&amp;ROUND((IF(L29&lt;100%,L29*#REF!+#REF!,#REF!)),0)</f>
        <v>#REF!</v>
      </c>
      <c r="N29" s="55" t="str">
        <f t="shared" si="7"/>
        <v>0 til 0</v>
      </c>
      <c r="O29" s="91">
        <f t="shared" si="8"/>
        <v>0</v>
      </c>
      <c r="P29" s="91" t="s">
        <v>74</v>
      </c>
      <c r="Q29" s="90">
        <f t="shared" si="9"/>
        <v>0</v>
      </c>
      <c r="R29" s="40"/>
      <c r="S29" s="2"/>
    </row>
    <row r="30" spans="1:24" x14ac:dyDescent="0.35">
      <c r="A30" s="114"/>
      <c r="B30" s="112"/>
      <c r="C30" s="115" t="s">
        <v>16</v>
      </c>
      <c r="D30" s="4" t="s">
        <v>22</v>
      </c>
      <c r="E30" s="4" t="s">
        <v>51</v>
      </c>
      <c r="F30" s="18" t="s">
        <v>26</v>
      </c>
      <c r="G30" s="4" t="s">
        <v>53</v>
      </c>
      <c r="H30" s="4">
        <v>36</v>
      </c>
      <c r="I30" s="11">
        <f t="shared" si="0"/>
        <v>30.599999999999998</v>
      </c>
      <c r="J30" s="17">
        <v>0.85</v>
      </c>
      <c r="K30" s="81" t="s">
        <v>74</v>
      </c>
      <c r="L30" s="74">
        <v>0.95</v>
      </c>
      <c r="M30" s="21" t="e">
        <f>ROUND((IF(J30&lt;100%,J30*#REF!+#REF!,#REF!)),0)&amp;" til "&amp;ROUND((IF(L30&lt;100%,L30*#REF!+#REF!,#REF!)),0)</f>
        <v>#REF!</v>
      </c>
      <c r="N30" s="21" t="str">
        <f t="shared" si="7"/>
        <v>0 til 0</v>
      </c>
      <c r="O30" s="92">
        <f t="shared" si="8"/>
        <v>0</v>
      </c>
      <c r="P30" s="92" t="s">
        <v>74</v>
      </c>
      <c r="Q30" s="22">
        <f t="shared" si="9"/>
        <v>0</v>
      </c>
      <c r="S30" s="2"/>
    </row>
    <row r="31" spans="1:24" x14ac:dyDescent="0.35">
      <c r="A31" s="114"/>
      <c r="B31" s="112"/>
      <c r="C31" s="113" t="s">
        <v>17</v>
      </c>
      <c r="D31" s="61" t="s">
        <v>21</v>
      </c>
      <c r="E31" s="61" t="s">
        <v>60</v>
      </c>
      <c r="F31" s="62" t="s">
        <v>26</v>
      </c>
      <c r="G31" s="61" t="s">
        <v>27</v>
      </c>
      <c r="H31" s="61">
        <v>48</v>
      </c>
      <c r="I31" s="52">
        <f t="shared" si="0"/>
        <v>33.599999999999994</v>
      </c>
      <c r="J31" s="88">
        <v>0.7</v>
      </c>
      <c r="K31" s="80" t="s">
        <v>74</v>
      </c>
      <c r="L31" s="89">
        <v>0.75</v>
      </c>
      <c r="M31" s="55" t="e">
        <f>ROUND((IF(J31&lt;100%,J31*#REF!+#REF!,#REF!)),0)&amp;" til "&amp;ROUND((IF(L31&lt;100%,L31*#REF!+#REF!,#REF!)),0)</f>
        <v>#REF!</v>
      </c>
      <c r="N31" s="55" t="str">
        <f t="shared" si="7"/>
        <v>0 til 0</v>
      </c>
      <c r="O31" s="91">
        <f t="shared" si="8"/>
        <v>0</v>
      </c>
      <c r="P31" s="91" t="s">
        <v>74</v>
      </c>
      <c r="Q31" s="90">
        <f t="shared" si="9"/>
        <v>0</v>
      </c>
      <c r="R31" s="40"/>
      <c r="S31" s="2"/>
    </row>
    <row r="32" spans="1:24" x14ac:dyDescent="0.35">
      <c r="A32" s="114"/>
      <c r="B32" s="112"/>
      <c r="C32" s="115" t="s">
        <v>18</v>
      </c>
      <c r="D32" s="4" t="s">
        <v>10</v>
      </c>
      <c r="E32" s="4" t="s">
        <v>62</v>
      </c>
      <c r="F32" s="18" t="s">
        <v>26</v>
      </c>
      <c r="G32" s="4" t="s">
        <v>61</v>
      </c>
      <c r="H32" s="4">
        <v>60</v>
      </c>
      <c r="I32" s="11">
        <f t="shared" si="0"/>
        <v>45</v>
      </c>
      <c r="J32" s="19">
        <v>0.75</v>
      </c>
      <c r="K32" s="81" t="s">
        <v>74</v>
      </c>
      <c r="L32" s="82">
        <v>0.85</v>
      </c>
      <c r="M32" s="21" t="e">
        <f>ROUND((IF(J32&lt;100%,J32*#REF!+#REF!,#REF!)),0)&amp;" til "&amp;ROUND((IF(L32&lt;100%,L32*#REF!+#REF!,#REF!)),0)</f>
        <v>#REF!</v>
      </c>
      <c r="N32" s="21" t="str">
        <f t="shared" si="7"/>
        <v>0 til 0</v>
      </c>
      <c r="O32" s="92">
        <f t="shared" si="8"/>
        <v>0</v>
      </c>
      <c r="P32" s="92" t="s">
        <v>74</v>
      </c>
      <c r="Q32" s="22">
        <f t="shared" si="9"/>
        <v>0</v>
      </c>
      <c r="S32" s="2"/>
    </row>
    <row r="33" spans="1:20" ht="14.5" customHeight="1" x14ac:dyDescent="0.35">
      <c r="A33" s="120"/>
      <c r="B33" s="112"/>
      <c r="C33" s="113" t="s">
        <v>19</v>
      </c>
      <c r="D33" s="61" t="s">
        <v>22</v>
      </c>
      <c r="E33" s="61" t="s">
        <v>47</v>
      </c>
      <c r="F33" s="62" t="s">
        <v>28</v>
      </c>
      <c r="G33" s="61">
        <v>30</v>
      </c>
      <c r="H33" s="61">
        <v>21</v>
      </c>
      <c r="I33" s="52">
        <f t="shared" si="0"/>
        <v>17.849999999999998</v>
      </c>
      <c r="J33" s="88">
        <v>0.85</v>
      </c>
      <c r="K33" s="83" t="s">
        <v>74</v>
      </c>
      <c r="L33" s="89">
        <v>0.95</v>
      </c>
      <c r="M33" s="55" t="e">
        <f>ROUND((IF(J33&lt;100%,J33*#REF!+#REF!,#REF!)),0)&amp;" til "&amp;ROUND((IF(L33&lt;100%,L33*#REF!+#REF!,#REF!)),0)</f>
        <v>#REF!</v>
      </c>
      <c r="N33" s="55" t="str">
        <f t="shared" si="7"/>
        <v>0 til 0</v>
      </c>
      <c r="O33" s="91">
        <f t="shared" si="8"/>
        <v>0</v>
      </c>
      <c r="P33" s="91" t="s">
        <v>74</v>
      </c>
      <c r="Q33" s="90">
        <f t="shared" si="9"/>
        <v>0</v>
      </c>
      <c r="R33" s="40"/>
      <c r="S33" s="2"/>
    </row>
    <row r="34" spans="1:20" ht="18.5" x14ac:dyDescent="0.45">
      <c r="A34" s="111" t="s">
        <v>46</v>
      </c>
      <c r="B34" s="117"/>
      <c r="C34" s="118" t="s">
        <v>32</v>
      </c>
      <c r="D34" s="24" t="s">
        <v>33</v>
      </c>
      <c r="E34" s="25"/>
      <c r="F34" s="26"/>
      <c r="G34" s="25"/>
      <c r="H34" s="25"/>
      <c r="I34" s="30">
        <f t="shared" si="0"/>
        <v>0</v>
      </c>
      <c r="J34" s="28"/>
      <c r="K34" s="84"/>
      <c r="L34" s="84"/>
      <c r="M34" s="38"/>
      <c r="N34" s="29"/>
      <c r="O34" s="29"/>
      <c r="P34" s="29"/>
      <c r="Q34" s="94"/>
      <c r="R34" s="27"/>
      <c r="S34" s="2"/>
    </row>
    <row r="35" spans="1:20" ht="15.5" customHeight="1" x14ac:dyDescent="0.45">
      <c r="A35" s="111"/>
      <c r="B35" s="121" t="s">
        <v>67</v>
      </c>
      <c r="C35" s="122" t="s">
        <v>5</v>
      </c>
      <c r="D35" s="67" t="s">
        <v>10</v>
      </c>
      <c r="E35" s="67" t="s">
        <v>34</v>
      </c>
      <c r="F35" s="68" t="s">
        <v>14</v>
      </c>
      <c r="G35" s="67">
        <v>20</v>
      </c>
      <c r="H35" s="67">
        <v>30</v>
      </c>
      <c r="I35" s="67">
        <f t="shared" si="0"/>
        <v>21</v>
      </c>
      <c r="J35" s="107">
        <v>0.7</v>
      </c>
      <c r="K35" s="80" t="s">
        <v>74</v>
      </c>
      <c r="L35" s="108">
        <v>0.75</v>
      </c>
      <c r="M35" s="55" t="e">
        <f>ROUND((IF(J35&lt;100%,J35*#REF!+#REF!,#REF!)),0)&amp;" til "&amp;ROUND((IF(L35&lt;100%,L35*#REF!+#REF!,#REF!)),0)</f>
        <v>#REF!</v>
      </c>
      <c r="N35" s="55" t="str">
        <f t="shared" ref="N35:N40" si="10">ROUND(J35*$T$12*$J35,0)&amp;" til "&amp;ROUND(L35*$T$12*$L35,0)</f>
        <v>0 til 0</v>
      </c>
      <c r="O35" s="91">
        <f t="shared" ref="O35:O40" si="11">IF((J35*$T$12*$J35)=0,0,((2.8/(J35*$T$12*$J35))^(1/3)*500/86400))</f>
        <v>0</v>
      </c>
      <c r="P35" s="91" t="s">
        <v>74</v>
      </c>
      <c r="Q35" s="90">
        <f t="shared" ref="Q35:Q40" si="12">IF((L35*$T$12*$J35)=0,0,((2.8/(L35*$T$12*$L35))^(1/3)*500/86400))</f>
        <v>0</v>
      </c>
      <c r="R35" s="69"/>
      <c r="S35" s="2"/>
    </row>
    <row r="36" spans="1:20" ht="58" x14ac:dyDescent="0.35">
      <c r="A36" s="114"/>
      <c r="B36" s="112"/>
      <c r="C36" s="124" t="s">
        <v>15</v>
      </c>
      <c r="D36" s="20" t="s">
        <v>22</v>
      </c>
      <c r="E36" s="20" t="s">
        <v>75</v>
      </c>
      <c r="F36" s="20" t="s">
        <v>49</v>
      </c>
      <c r="G36" s="20" t="s">
        <v>48</v>
      </c>
      <c r="H36" s="20">
        <v>16</v>
      </c>
      <c r="I36" s="20">
        <f t="shared" si="0"/>
        <v>12</v>
      </c>
      <c r="J36" s="19">
        <v>0.75</v>
      </c>
      <c r="K36" s="82" t="s">
        <v>74</v>
      </c>
      <c r="L36" s="82">
        <v>0.85</v>
      </c>
      <c r="M36" s="21" t="e">
        <f>ROUND((IF(J36&lt;100%,J36*#REF!+#REF!,#REF!)),0)&amp;" til "&amp;ROUND((IF(L36&lt;100%,L36*#REF!+#REF!,#REF!)),0)</f>
        <v>#REF!</v>
      </c>
      <c r="N36" s="21" t="str">
        <f t="shared" si="10"/>
        <v>0 til 0</v>
      </c>
      <c r="O36" s="92">
        <f t="shared" si="11"/>
        <v>0</v>
      </c>
      <c r="P36" s="92" t="s">
        <v>74</v>
      </c>
      <c r="Q36" s="22">
        <f t="shared" si="12"/>
        <v>0</v>
      </c>
      <c r="R36" s="39" t="s">
        <v>68</v>
      </c>
      <c r="S36" s="2"/>
    </row>
    <row r="37" spans="1:20" x14ac:dyDescent="0.35">
      <c r="A37" s="114"/>
      <c r="B37" s="112"/>
      <c r="C37" s="115"/>
      <c r="D37" s="4" t="s">
        <v>10</v>
      </c>
      <c r="E37" s="4" t="s">
        <v>71</v>
      </c>
      <c r="F37" s="18"/>
      <c r="G37" s="4" t="s">
        <v>61</v>
      </c>
      <c r="H37" s="4">
        <v>15</v>
      </c>
      <c r="I37" s="4">
        <f t="shared" ref="I37" si="13">H37*J37</f>
        <v>9.75</v>
      </c>
      <c r="J37" s="19">
        <v>0.65</v>
      </c>
      <c r="K37" s="82" t="s">
        <v>74</v>
      </c>
      <c r="L37" s="82">
        <v>0.75</v>
      </c>
      <c r="M37" s="21" t="e">
        <f>ROUND((IF(J37&lt;100%,J37*#REF!+#REF!,#REF!)),0)&amp;" til "&amp;ROUND((IF(L37&lt;100%,L37*#REF!+#REF!,#REF!)),0)</f>
        <v>#REF!</v>
      </c>
      <c r="N37" s="21" t="str">
        <f t="shared" si="10"/>
        <v>0 til 0</v>
      </c>
      <c r="O37" s="92">
        <f t="shared" si="11"/>
        <v>0</v>
      </c>
      <c r="P37" s="92" t="s">
        <v>74</v>
      </c>
      <c r="Q37" s="22">
        <f t="shared" si="12"/>
        <v>0</v>
      </c>
      <c r="R37" s="2"/>
      <c r="S37" s="2"/>
    </row>
    <row r="38" spans="1:20" ht="16.5" x14ac:dyDescent="0.45">
      <c r="A38" s="114"/>
      <c r="B38" s="112"/>
      <c r="C38" s="113" t="s">
        <v>16</v>
      </c>
      <c r="D38" s="61" t="s">
        <v>10</v>
      </c>
      <c r="E38" s="61" t="s">
        <v>62</v>
      </c>
      <c r="F38" s="62" t="s">
        <v>26</v>
      </c>
      <c r="G38" s="61">
        <v>20</v>
      </c>
      <c r="H38" s="61">
        <v>60</v>
      </c>
      <c r="I38" s="61">
        <f t="shared" si="0"/>
        <v>42</v>
      </c>
      <c r="J38" s="88">
        <v>0.7</v>
      </c>
      <c r="K38" s="80" t="s">
        <v>74</v>
      </c>
      <c r="L38" s="89">
        <v>0.8</v>
      </c>
      <c r="M38" s="55" t="e">
        <f>ROUND((IF(J38&lt;100%,J38*#REF!+#REF!,#REF!)),0)&amp;" til "&amp;ROUND((IF(L38&lt;100%,L38*#REF!+#REF!,#REF!)),0)</f>
        <v>#REF!</v>
      </c>
      <c r="N38" s="55" t="str">
        <f t="shared" si="10"/>
        <v>0 til 0</v>
      </c>
      <c r="O38" s="91">
        <f t="shared" si="11"/>
        <v>0</v>
      </c>
      <c r="P38" s="91" t="s">
        <v>74</v>
      </c>
      <c r="Q38" s="90">
        <f t="shared" si="12"/>
        <v>0</v>
      </c>
      <c r="R38" s="41"/>
      <c r="S38" s="2"/>
      <c r="T38" s="73" t="s">
        <v>69</v>
      </c>
    </row>
    <row r="39" spans="1:20" ht="60" customHeight="1" x14ac:dyDescent="0.35">
      <c r="A39" s="114"/>
      <c r="B39" s="112"/>
      <c r="C39" s="116" t="s">
        <v>17</v>
      </c>
      <c r="D39" s="35" t="s">
        <v>54</v>
      </c>
      <c r="E39" s="36" t="s">
        <v>70</v>
      </c>
      <c r="F39" s="20" t="s">
        <v>42</v>
      </c>
      <c r="G39" s="15" t="s">
        <v>43</v>
      </c>
      <c r="H39" s="20">
        <v>16</v>
      </c>
      <c r="I39" s="4">
        <f t="shared" ref="I39:I40" si="14">H39*J39</f>
        <v>16</v>
      </c>
      <c r="J39" s="19">
        <v>1</v>
      </c>
      <c r="K39" s="82" t="s">
        <v>74</v>
      </c>
      <c r="L39" s="82">
        <v>1.05</v>
      </c>
      <c r="M39" s="21" t="e">
        <f>ROUND((IF(J39&lt;100%,J39*#REF!+#REF!,#REF!)),0)&amp;" til "&amp;ROUND((IF(L39&lt;100%,L39*#REF!+#REF!,#REF!)),0)</f>
        <v>#REF!</v>
      </c>
      <c r="N39" s="21" t="str">
        <f t="shared" si="10"/>
        <v>0 til 0</v>
      </c>
      <c r="O39" s="92">
        <f t="shared" si="11"/>
        <v>0</v>
      </c>
      <c r="P39" s="92" t="s">
        <v>74</v>
      </c>
      <c r="Q39" s="22">
        <f t="shared" si="12"/>
        <v>0</v>
      </c>
      <c r="R39" s="16" t="s">
        <v>73</v>
      </c>
      <c r="S39" s="2"/>
      <c r="T39" s="77"/>
    </row>
    <row r="40" spans="1:20" x14ac:dyDescent="0.35">
      <c r="A40" s="114"/>
      <c r="B40" s="112"/>
      <c r="C40" s="115"/>
      <c r="D40" s="35" t="s">
        <v>10</v>
      </c>
      <c r="E40" s="35" t="s">
        <v>71</v>
      </c>
      <c r="F40" s="20"/>
      <c r="G40" s="20" t="s">
        <v>61</v>
      </c>
      <c r="H40" s="20">
        <v>15</v>
      </c>
      <c r="I40" s="4">
        <f t="shared" si="14"/>
        <v>9.75</v>
      </c>
      <c r="J40" s="19">
        <v>0.65</v>
      </c>
      <c r="K40" s="82" t="s">
        <v>74</v>
      </c>
      <c r="L40" s="82"/>
      <c r="M40" s="21" t="e">
        <f>ROUND((IF(J40&lt;100%,J40*#REF!+#REF!,#REF!)),0)&amp;" til "&amp;ROUND((IF(L40&lt;100%,L40*#REF!+#REF!,#REF!)),0)</f>
        <v>#REF!</v>
      </c>
      <c r="N40" s="21" t="str">
        <f t="shared" si="10"/>
        <v>0 til 0</v>
      </c>
      <c r="O40" s="92">
        <f t="shared" si="11"/>
        <v>0</v>
      </c>
      <c r="P40" s="92" t="s">
        <v>74</v>
      </c>
      <c r="Q40" s="22">
        <f t="shared" si="12"/>
        <v>0</v>
      </c>
      <c r="R40" s="37"/>
      <c r="S40" s="2"/>
      <c r="T40" s="2"/>
    </row>
    <row r="41" spans="1:20" ht="15.5" x14ac:dyDescent="0.35">
      <c r="A41" s="114"/>
      <c r="B41" s="112"/>
      <c r="C41" s="113" t="s">
        <v>18</v>
      </c>
      <c r="D41" s="70" t="s">
        <v>33</v>
      </c>
      <c r="E41" s="61"/>
      <c r="F41" s="62"/>
      <c r="G41" s="61"/>
      <c r="H41" s="61"/>
      <c r="I41" s="61">
        <f t="shared" si="0"/>
        <v>0</v>
      </c>
      <c r="J41" s="63"/>
      <c r="K41" s="83"/>
      <c r="L41" s="83"/>
      <c r="M41" s="55"/>
      <c r="N41" s="66"/>
      <c r="O41" s="66"/>
      <c r="P41" s="66"/>
      <c r="Q41" s="110"/>
      <c r="R41" s="41"/>
      <c r="S41" s="2"/>
    </row>
    <row r="42" spans="1:20" x14ac:dyDescent="0.35">
      <c r="A42" s="114"/>
      <c r="B42" s="123"/>
      <c r="C42" s="124" t="s">
        <v>19</v>
      </c>
      <c r="D42" s="11" t="s">
        <v>21</v>
      </c>
      <c r="E42" s="14" t="s">
        <v>72</v>
      </c>
      <c r="G42" s="11" t="s">
        <v>66</v>
      </c>
      <c r="H42" s="11"/>
      <c r="I42" s="11"/>
      <c r="J42" s="12">
        <v>0.8</v>
      </c>
      <c r="K42" s="87"/>
      <c r="L42" s="87"/>
      <c r="M42" s="21" t="e">
        <f>ROUND((IF(J42&lt;100%,J42*#REF!+#REF!,#REF!)),0)&amp;" til "&amp;ROUND((IF(L42&lt;100%,L42*#REF!+#REF!,#REF!)),0)</f>
        <v>#REF!</v>
      </c>
      <c r="N42" s="21" t="str">
        <f>ROUND(J42*$T$12*$J42,0)&amp;" til "&amp;ROUND(L42*$T$12*$L42,0)</f>
        <v>0 til 0</v>
      </c>
      <c r="O42" s="92">
        <f>IF((J42*$T$12*$J42)=0,0,((2.8/(J42*$T$12*$J42))^(1/3)*500/86400))</f>
        <v>0</v>
      </c>
      <c r="P42" s="92" t="s">
        <v>74</v>
      </c>
      <c r="Q42" s="22">
        <f>IF((L42*$T$12*$J42)=0,0,((2.8/(L42*$T$12*$J42))^(1/3)*500/86400))</f>
        <v>0</v>
      </c>
      <c r="S42" s="2"/>
    </row>
    <row r="43" spans="1:20" ht="15.5" x14ac:dyDescent="0.35">
      <c r="A43" s="114"/>
      <c r="B43" s="112"/>
      <c r="C43" s="113" t="s">
        <v>32</v>
      </c>
      <c r="D43" s="70" t="s">
        <v>33</v>
      </c>
      <c r="E43" s="61"/>
      <c r="F43" s="62"/>
      <c r="G43" s="61"/>
      <c r="H43" s="61"/>
      <c r="I43" s="61">
        <f t="shared" si="0"/>
        <v>0</v>
      </c>
      <c r="J43" s="63"/>
      <c r="K43" s="83"/>
      <c r="L43" s="83"/>
      <c r="M43" s="66"/>
      <c r="N43" s="66"/>
      <c r="O43" s="66"/>
      <c r="P43" s="66"/>
      <c r="Q43" s="110"/>
      <c r="R43" s="41"/>
      <c r="S43" s="2"/>
    </row>
    <row r="44" spans="1:20" x14ac:dyDescent="0.35">
      <c r="A44" s="128"/>
      <c r="B44" s="112"/>
      <c r="C44" s="112"/>
      <c r="D44" s="4"/>
      <c r="E44" s="4"/>
      <c r="F44" s="18"/>
      <c r="G44" s="4"/>
      <c r="H44" s="4"/>
      <c r="I44" s="4"/>
      <c r="J44" s="82"/>
      <c r="K44" s="82"/>
      <c r="L44" s="82"/>
      <c r="M44" s="21"/>
      <c r="N44" s="21"/>
      <c r="O44" s="92"/>
      <c r="P44" s="92"/>
      <c r="Q44" s="92"/>
      <c r="R44" s="2"/>
      <c r="S44" s="2"/>
    </row>
    <row r="45" spans="1:20" x14ac:dyDescent="0.35">
      <c r="A45" s="128"/>
      <c r="B45" s="112"/>
      <c r="C45" s="112"/>
      <c r="D45" s="4"/>
      <c r="E45" s="4"/>
      <c r="F45" s="18"/>
      <c r="G45" s="4"/>
      <c r="H45" s="4"/>
      <c r="I45" s="4"/>
      <c r="J45" s="74"/>
      <c r="K45" s="74"/>
      <c r="L45" s="74"/>
      <c r="M45" s="21"/>
      <c r="N45" s="21"/>
      <c r="O45" s="92"/>
      <c r="P45" s="92"/>
      <c r="Q45" s="92"/>
      <c r="R45" s="2"/>
      <c r="S45" s="2"/>
    </row>
    <row r="46" spans="1:20" x14ac:dyDescent="0.35">
      <c r="A46" s="128"/>
      <c r="B46" s="112"/>
      <c r="C46" s="112"/>
      <c r="D46" s="4"/>
      <c r="E46" s="4"/>
      <c r="F46" s="18"/>
      <c r="G46" s="4"/>
      <c r="H46" s="4"/>
      <c r="I46" s="4"/>
      <c r="J46" s="74"/>
      <c r="K46" s="74"/>
      <c r="L46" s="74"/>
      <c r="M46" s="21"/>
      <c r="N46" s="21"/>
      <c r="O46" s="92"/>
      <c r="P46" s="92"/>
      <c r="Q46" s="92"/>
      <c r="R46" s="2"/>
      <c r="S46" s="2"/>
    </row>
    <row r="47" spans="1:20" x14ac:dyDescent="0.35">
      <c r="A47" s="128"/>
      <c r="B47" s="112"/>
      <c r="C47" s="112"/>
      <c r="D47" s="4"/>
      <c r="E47" s="4"/>
      <c r="F47" s="18"/>
      <c r="G47" s="4"/>
      <c r="H47" s="4"/>
      <c r="I47" s="4"/>
      <c r="J47" s="74"/>
      <c r="K47" s="74"/>
      <c r="L47" s="74"/>
      <c r="M47" s="21"/>
      <c r="N47" s="21"/>
      <c r="O47" s="92"/>
      <c r="P47" s="92"/>
      <c r="Q47" s="92"/>
      <c r="R47" s="2"/>
      <c r="S47" s="2"/>
    </row>
    <row r="48" spans="1:20" x14ac:dyDescent="0.35">
      <c r="A48" s="128"/>
      <c r="B48" s="112"/>
      <c r="C48" s="112"/>
      <c r="D48" s="4"/>
      <c r="E48" s="4"/>
      <c r="F48" s="18"/>
      <c r="G48" s="4"/>
      <c r="H48" s="4"/>
      <c r="I48" s="4"/>
      <c r="J48" s="86"/>
      <c r="K48" s="86"/>
      <c r="L48" s="86"/>
      <c r="M48" s="21"/>
      <c r="N48" s="21"/>
      <c r="O48" s="92"/>
      <c r="P48" s="92"/>
      <c r="Q48" s="92"/>
      <c r="R48" s="2"/>
      <c r="S48" s="2"/>
    </row>
    <row r="49" spans="1:19" x14ac:dyDescent="0.35">
      <c r="A49" s="128"/>
      <c r="B49" s="112"/>
      <c r="C49" s="112"/>
      <c r="D49" s="4"/>
      <c r="E49" s="4"/>
      <c r="F49" s="18"/>
      <c r="G49" s="4"/>
      <c r="H49" s="4"/>
      <c r="I49" s="4"/>
      <c r="J49" s="86"/>
      <c r="K49" s="86"/>
      <c r="L49" s="86"/>
      <c r="M49" s="21"/>
      <c r="N49" s="21"/>
      <c r="O49" s="92"/>
      <c r="P49" s="92"/>
      <c r="Q49" s="92"/>
      <c r="R49" s="2"/>
      <c r="S49" s="2"/>
    </row>
    <row r="50" spans="1:19" x14ac:dyDescent="0.35">
      <c r="A50" s="128"/>
      <c r="B50" s="112"/>
      <c r="C50" s="112"/>
      <c r="D50" s="129"/>
      <c r="E50" s="4"/>
      <c r="F50" s="18"/>
      <c r="G50" s="4"/>
      <c r="H50" s="4"/>
      <c r="I50" s="4"/>
      <c r="J50" s="86"/>
      <c r="K50" s="86"/>
      <c r="L50" s="86"/>
      <c r="M50" s="21"/>
      <c r="N50" s="21"/>
      <c r="O50" s="92"/>
      <c r="P50" s="92"/>
      <c r="Q50" s="92"/>
      <c r="R50" s="2"/>
      <c r="S50" s="2"/>
    </row>
    <row r="51" spans="1:19" x14ac:dyDescent="0.35">
      <c r="A51" s="128"/>
      <c r="B51" s="112"/>
      <c r="C51" s="112"/>
      <c r="D51" s="4"/>
      <c r="E51" s="4"/>
      <c r="F51" s="18"/>
      <c r="G51" s="4"/>
      <c r="H51" s="4"/>
      <c r="I51" s="4"/>
      <c r="J51" s="86"/>
      <c r="K51" s="86"/>
      <c r="L51" s="86"/>
      <c r="M51" s="21"/>
      <c r="N51" s="21"/>
      <c r="O51" s="92"/>
      <c r="P51" s="92"/>
      <c r="Q51" s="92"/>
      <c r="R51" s="2"/>
      <c r="S51" s="2"/>
    </row>
    <row r="52" spans="1:19" x14ac:dyDescent="0.35">
      <c r="A52" s="128"/>
      <c r="B52" s="112"/>
      <c r="C52" s="112"/>
      <c r="D52" s="4"/>
      <c r="E52" s="4"/>
      <c r="F52" s="18"/>
      <c r="G52" s="4"/>
      <c r="H52" s="4"/>
      <c r="I52" s="4"/>
      <c r="J52" s="86"/>
      <c r="K52" s="86"/>
      <c r="L52" s="86"/>
      <c r="M52" s="21"/>
      <c r="N52" s="21"/>
      <c r="O52" s="92"/>
      <c r="P52" s="92"/>
      <c r="Q52" s="92"/>
      <c r="R52" s="2"/>
      <c r="S52" s="2"/>
    </row>
    <row r="53" spans="1:19" x14ac:dyDescent="0.35">
      <c r="A53" s="128"/>
      <c r="B53" s="112"/>
      <c r="C53" s="112"/>
      <c r="D53" s="4"/>
      <c r="E53" s="4"/>
      <c r="F53" s="18"/>
      <c r="G53" s="4"/>
      <c r="H53" s="4"/>
      <c r="I53" s="4"/>
      <c r="J53" s="74"/>
      <c r="K53" s="74"/>
      <c r="L53" s="74"/>
      <c r="M53" s="21"/>
      <c r="N53" s="21"/>
      <c r="O53" s="92"/>
      <c r="P53" s="92"/>
      <c r="Q53" s="92"/>
      <c r="R53" s="2"/>
      <c r="S53" s="2"/>
    </row>
    <row r="54" spans="1:19" x14ac:dyDescent="0.35">
      <c r="A54" s="128"/>
      <c r="B54" s="112"/>
      <c r="C54" s="112"/>
      <c r="D54" s="4"/>
      <c r="E54" s="4"/>
      <c r="F54" s="18"/>
      <c r="G54" s="4"/>
      <c r="H54" s="4"/>
      <c r="I54" s="4"/>
      <c r="J54" s="87"/>
      <c r="K54" s="87"/>
      <c r="L54" s="87"/>
      <c r="M54" s="21"/>
      <c r="N54" s="21"/>
      <c r="O54" s="92"/>
      <c r="P54" s="92"/>
      <c r="Q54" s="92"/>
      <c r="R54" s="2"/>
      <c r="S54" s="2"/>
    </row>
    <row r="55" spans="1:19" x14ac:dyDescent="0.35">
      <c r="A55" s="128"/>
      <c r="B55" s="112"/>
      <c r="C55" s="112"/>
      <c r="D55" s="129"/>
      <c r="E55" s="4"/>
      <c r="F55" s="18"/>
      <c r="G55" s="4"/>
      <c r="H55" s="4"/>
      <c r="I55" s="4"/>
      <c r="J55" s="4"/>
      <c r="K55" s="4"/>
      <c r="L55" s="4"/>
      <c r="M55" s="21"/>
      <c r="N55" s="4"/>
      <c r="O55" s="4"/>
      <c r="P55" s="4"/>
      <c r="Q55" s="92"/>
      <c r="R55" s="2"/>
      <c r="S55" s="2"/>
    </row>
    <row r="56" spans="1:19" x14ac:dyDescent="0.35">
      <c r="A56" s="128"/>
      <c r="B56" s="112"/>
      <c r="C56" s="112"/>
      <c r="D56" s="4"/>
      <c r="E56" s="127"/>
      <c r="F56" s="18"/>
      <c r="G56" s="4"/>
      <c r="H56" s="4"/>
      <c r="I56" s="4"/>
      <c r="J56" s="87"/>
      <c r="K56" s="87"/>
      <c r="L56" s="87"/>
      <c r="M56" s="21"/>
      <c r="N56" s="21"/>
      <c r="O56" s="92"/>
      <c r="P56" s="92"/>
      <c r="Q56" s="92"/>
      <c r="R56" s="2"/>
      <c r="S56" s="2"/>
    </row>
    <row r="57" spans="1:19" x14ac:dyDescent="0.35">
      <c r="A57" s="128"/>
      <c r="B57" s="112"/>
      <c r="C57" s="112"/>
      <c r="D57" s="129"/>
      <c r="E57" s="4"/>
      <c r="F57" s="18"/>
      <c r="G57" s="4"/>
      <c r="H57" s="4"/>
      <c r="I57" s="4"/>
      <c r="J57" s="4"/>
      <c r="K57" s="4"/>
      <c r="L57" s="4"/>
      <c r="M57" s="21"/>
      <c r="N57" s="4"/>
      <c r="O57" s="4"/>
      <c r="P57" s="4"/>
      <c r="Q57" s="4"/>
      <c r="R57" s="2"/>
      <c r="S57" s="2"/>
    </row>
    <row r="58" spans="1:19" x14ac:dyDescent="0.35">
      <c r="A58" s="128"/>
      <c r="B58" s="112"/>
      <c r="C58" s="112"/>
      <c r="D58" s="4"/>
      <c r="E58" s="4"/>
      <c r="F58" s="18"/>
      <c r="G58" s="4"/>
      <c r="H58" s="4"/>
      <c r="I58" s="4"/>
      <c r="J58" s="4"/>
      <c r="K58" s="4"/>
      <c r="L58" s="4"/>
      <c r="M58" s="4"/>
      <c r="N58" s="4"/>
      <c r="O58" s="4"/>
      <c r="P58" s="4"/>
      <c r="Q58" s="4"/>
      <c r="R58" s="2"/>
      <c r="S58" s="2"/>
    </row>
    <row r="59" spans="1:19" x14ac:dyDescent="0.35">
      <c r="A59" s="128"/>
      <c r="B59" s="112"/>
      <c r="C59" s="112"/>
      <c r="D59" s="4"/>
      <c r="E59" s="4"/>
      <c r="F59" s="18"/>
      <c r="G59" s="4"/>
      <c r="H59" s="4"/>
      <c r="I59" s="4"/>
      <c r="J59" s="4"/>
      <c r="K59" s="4"/>
      <c r="L59" s="4"/>
      <c r="M59" s="4"/>
      <c r="N59" s="4"/>
      <c r="O59" s="4"/>
      <c r="P59" s="4"/>
      <c r="Q59" s="4"/>
      <c r="R59" s="2"/>
      <c r="S59" s="2"/>
    </row>
    <row r="60" spans="1:19" x14ac:dyDescent="0.35">
      <c r="A60" s="128"/>
      <c r="B60" s="112"/>
      <c r="C60" s="112"/>
      <c r="D60" s="4"/>
      <c r="E60" s="4"/>
      <c r="F60" s="18"/>
      <c r="G60" s="4"/>
      <c r="H60" s="4"/>
      <c r="I60" s="4"/>
      <c r="J60" s="3"/>
      <c r="K60" s="3"/>
      <c r="L60" s="3"/>
      <c r="M60" s="3"/>
      <c r="N60" s="3"/>
      <c r="O60" s="3"/>
      <c r="P60" s="3"/>
      <c r="Q60" s="3"/>
      <c r="R60" s="2"/>
      <c r="S60" s="2"/>
    </row>
    <row r="61" spans="1:19" x14ac:dyDescent="0.35">
      <c r="A61" s="128"/>
      <c r="B61" s="112"/>
      <c r="C61" s="112"/>
      <c r="D61" s="4"/>
      <c r="E61" s="4"/>
      <c r="F61" s="18"/>
      <c r="G61" s="4"/>
      <c r="H61" s="4"/>
      <c r="I61" s="4"/>
      <c r="J61" s="4"/>
      <c r="K61" s="4"/>
      <c r="L61" s="4"/>
      <c r="M61" s="4"/>
      <c r="N61" s="4"/>
      <c r="O61" s="4"/>
      <c r="P61" s="4"/>
      <c r="Q61" s="4"/>
      <c r="R61" s="2"/>
      <c r="S61" s="2"/>
    </row>
    <row r="62" spans="1:19" x14ac:dyDescent="0.35">
      <c r="A62" s="128"/>
      <c r="B62" s="112"/>
      <c r="C62" s="112"/>
      <c r="D62" s="4"/>
      <c r="E62" s="4"/>
      <c r="F62" s="18"/>
      <c r="G62" s="4"/>
      <c r="H62" s="4"/>
      <c r="I62" s="4"/>
      <c r="J62" s="3"/>
      <c r="K62" s="3"/>
      <c r="L62" s="3"/>
      <c r="M62" s="3"/>
      <c r="N62" s="3"/>
      <c r="O62" s="3"/>
      <c r="P62" s="3"/>
      <c r="Q62" s="3"/>
      <c r="R62" s="2"/>
      <c r="S62" s="2"/>
    </row>
    <row r="63" spans="1:19" x14ac:dyDescent="0.35">
      <c r="A63" s="128"/>
      <c r="B63" s="112"/>
      <c r="C63" s="112"/>
      <c r="D63" s="4"/>
      <c r="E63" s="4"/>
      <c r="F63" s="18"/>
      <c r="G63" s="4"/>
      <c r="H63" s="4"/>
      <c r="I63" s="4"/>
      <c r="J63" s="4"/>
      <c r="K63" s="4"/>
      <c r="L63" s="4"/>
      <c r="M63" s="4"/>
      <c r="N63" s="4"/>
      <c r="O63" s="4"/>
      <c r="P63" s="4"/>
      <c r="Q63" s="4"/>
      <c r="R63" s="2"/>
      <c r="S63" s="2"/>
    </row>
    <row r="64" spans="1:19" x14ac:dyDescent="0.35">
      <c r="A64" s="128"/>
      <c r="B64" s="112"/>
      <c r="C64" s="112"/>
      <c r="D64" s="4"/>
      <c r="E64" s="4"/>
      <c r="F64" s="18"/>
      <c r="G64" s="4"/>
      <c r="H64" s="4"/>
      <c r="I64" s="4"/>
      <c r="J64" s="3"/>
      <c r="K64" s="3"/>
      <c r="L64" s="3"/>
      <c r="M64" s="3"/>
      <c r="N64" s="3"/>
      <c r="O64" s="3"/>
      <c r="P64" s="3"/>
      <c r="Q64" s="3"/>
      <c r="R64" s="2"/>
      <c r="S64" s="2"/>
    </row>
    <row r="65" spans="1:19" x14ac:dyDescent="0.35">
      <c r="A65" s="128"/>
      <c r="B65" s="112"/>
      <c r="C65" s="112"/>
      <c r="D65" s="4"/>
      <c r="E65" s="4"/>
      <c r="F65" s="18"/>
      <c r="G65" s="4"/>
      <c r="H65" s="4"/>
      <c r="I65" s="4"/>
      <c r="J65" s="4"/>
      <c r="K65" s="4"/>
      <c r="L65" s="4"/>
      <c r="M65" s="4"/>
      <c r="N65" s="4"/>
      <c r="O65" s="4"/>
      <c r="P65" s="4"/>
      <c r="Q65" s="4"/>
      <c r="R65" s="2"/>
      <c r="S65" s="2"/>
    </row>
    <row r="66" spans="1:19" x14ac:dyDescent="0.35">
      <c r="A66" s="128"/>
      <c r="B66" s="112"/>
      <c r="C66" s="112"/>
      <c r="D66" s="4"/>
      <c r="E66" s="4"/>
      <c r="F66" s="18"/>
      <c r="G66" s="4"/>
      <c r="H66" s="4"/>
      <c r="I66" s="4"/>
      <c r="J66" s="4"/>
      <c r="K66" s="4"/>
      <c r="L66" s="4"/>
      <c r="M66" s="4"/>
      <c r="N66" s="4"/>
      <c r="O66" s="4"/>
      <c r="P66" s="4"/>
      <c r="Q66" s="4"/>
      <c r="R66" s="2"/>
      <c r="S66" s="2"/>
    </row>
    <row r="67" spans="1:19" ht="18.5" x14ac:dyDescent="0.45">
      <c r="A67" s="130"/>
      <c r="B67" s="112"/>
      <c r="C67" s="112"/>
      <c r="D67" s="4"/>
      <c r="E67" s="4"/>
      <c r="F67" s="18"/>
      <c r="G67" s="4"/>
      <c r="H67" s="4"/>
      <c r="I67" s="4"/>
      <c r="J67" s="4"/>
      <c r="K67" s="4"/>
      <c r="L67" s="4"/>
      <c r="M67" s="4"/>
      <c r="N67" s="4"/>
      <c r="O67" s="4"/>
      <c r="P67" s="4"/>
      <c r="Q67" s="4"/>
      <c r="R67" s="2"/>
      <c r="S67" s="2"/>
    </row>
    <row r="68" spans="1:19" x14ac:dyDescent="0.35">
      <c r="A68" s="128"/>
      <c r="B68" s="112"/>
      <c r="C68" s="112"/>
      <c r="D68" s="4"/>
      <c r="E68" s="4"/>
      <c r="F68" s="18"/>
      <c r="G68" s="4"/>
      <c r="H68" s="4"/>
      <c r="I68" s="4"/>
      <c r="J68" s="4"/>
      <c r="K68" s="4"/>
      <c r="L68" s="4"/>
      <c r="M68" s="4"/>
      <c r="N68" s="4"/>
      <c r="O68" s="4"/>
      <c r="P68" s="4"/>
      <c r="Q68" s="4"/>
      <c r="R68" s="2"/>
      <c r="S68" s="2"/>
    </row>
    <row r="69" spans="1:19" x14ac:dyDescent="0.35">
      <c r="A69" s="128"/>
      <c r="B69" s="112"/>
      <c r="C69" s="112"/>
      <c r="D69" s="4"/>
      <c r="E69" s="4"/>
      <c r="F69" s="18"/>
      <c r="G69" s="4"/>
      <c r="H69" s="4"/>
      <c r="I69" s="4"/>
      <c r="J69" s="3"/>
      <c r="K69" s="3"/>
      <c r="L69" s="3"/>
      <c r="M69" s="3"/>
      <c r="N69" s="3"/>
      <c r="O69" s="3"/>
      <c r="P69" s="3"/>
      <c r="Q69" s="3"/>
      <c r="R69" s="2"/>
      <c r="S69" s="2"/>
    </row>
    <row r="70" spans="1:19" x14ac:dyDescent="0.35">
      <c r="A70" s="128"/>
      <c r="B70" s="112"/>
      <c r="C70" s="112"/>
      <c r="D70" s="4"/>
      <c r="E70" s="4"/>
      <c r="F70" s="18"/>
      <c r="G70" s="4"/>
      <c r="H70" s="4"/>
      <c r="I70" s="4"/>
      <c r="J70" s="4"/>
      <c r="K70" s="4"/>
      <c r="L70" s="4"/>
      <c r="M70" s="4"/>
      <c r="N70" s="4"/>
      <c r="O70" s="4"/>
      <c r="P70" s="4"/>
      <c r="Q70" s="4"/>
      <c r="R70" s="2"/>
      <c r="S70" s="2"/>
    </row>
    <row r="71" spans="1:19" x14ac:dyDescent="0.35">
      <c r="A71" s="128"/>
      <c r="B71" s="112"/>
      <c r="C71" s="112"/>
      <c r="D71" s="4"/>
      <c r="E71" s="4"/>
      <c r="F71" s="18"/>
      <c r="G71" s="4"/>
      <c r="H71" s="4"/>
      <c r="I71" s="4"/>
      <c r="J71" s="3"/>
      <c r="K71" s="3"/>
      <c r="L71" s="3"/>
      <c r="M71" s="3"/>
      <c r="N71" s="3"/>
      <c r="O71" s="3"/>
      <c r="P71" s="3"/>
      <c r="Q71" s="3"/>
      <c r="R71" s="2"/>
      <c r="S71" s="2"/>
    </row>
    <row r="72" spans="1:19" x14ac:dyDescent="0.35">
      <c r="D72" s="11"/>
      <c r="E72" s="11"/>
      <c r="G72" s="4"/>
      <c r="H72" s="4"/>
      <c r="I72" s="4"/>
      <c r="J72" s="4"/>
      <c r="K72" s="4"/>
      <c r="L72" s="4"/>
      <c r="M72" s="4"/>
      <c r="N72" s="4"/>
      <c r="O72" s="4"/>
      <c r="P72" s="4"/>
      <c r="Q72" s="4"/>
      <c r="S72" s="2"/>
    </row>
    <row r="73" spans="1:19" x14ac:dyDescent="0.35">
      <c r="D73" s="11"/>
      <c r="E73" s="11"/>
      <c r="G73" s="4"/>
      <c r="H73" s="4"/>
      <c r="I73" s="4"/>
      <c r="J73" s="3"/>
      <c r="K73" s="3"/>
      <c r="L73" s="3"/>
      <c r="M73" s="3"/>
      <c r="N73" s="3"/>
      <c r="O73" s="3"/>
      <c r="P73" s="3"/>
      <c r="Q73" s="3"/>
      <c r="S73" s="2"/>
    </row>
    <row r="74" spans="1:19" x14ac:dyDescent="0.35">
      <c r="D74" s="11"/>
      <c r="E74" s="11"/>
      <c r="G74" s="4"/>
      <c r="H74" s="4"/>
      <c r="I74" s="4"/>
      <c r="J74" s="4"/>
      <c r="K74" s="4"/>
      <c r="L74" s="4"/>
      <c r="M74" s="4"/>
      <c r="N74" s="4"/>
      <c r="O74" s="4"/>
      <c r="P74" s="4"/>
      <c r="Q74" s="4"/>
      <c r="S74" s="2"/>
    </row>
    <row r="75" spans="1:19" x14ac:dyDescent="0.35">
      <c r="D75" s="11"/>
      <c r="E75" s="11"/>
      <c r="G75" s="4"/>
      <c r="H75" s="4"/>
      <c r="I75" s="4"/>
      <c r="J75" s="4"/>
      <c r="K75" s="4"/>
      <c r="L75" s="4"/>
      <c r="M75" s="4"/>
      <c r="N75" s="4"/>
      <c r="O75" s="4"/>
      <c r="P75" s="4"/>
      <c r="Q75" s="4"/>
      <c r="S75" s="2"/>
    </row>
    <row r="76" spans="1:19" x14ac:dyDescent="0.35">
      <c r="D76" s="11"/>
      <c r="E76" s="11"/>
      <c r="G76" s="4"/>
      <c r="H76" s="4"/>
      <c r="I76" s="4"/>
      <c r="J76" s="4"/>
      <c r="K76" s="4"/>
      <c r="L76" s="4"/>
      <c r="M76" s="4"/>
      <c r="N76" s="4"/>
      <c r="O76" s="4"/>
      <c r="P76" s="4"/>
      <c r="Q76" s="4"/>
      <c r="S76" s="2"/>
    </row>
    <row r="77" spans="1:19" x14ac:dyDescent="0.35">
      <c r="D77" s="11"/>
      <c r="E77" s="11"/>
      <c r="G77" s="4"/>
      <c r="H77" s="4"/>
      <c r="I77" s="4"/>
      <c r="J77" s="4"/>
      <c r="K77" s="4"/>
      <c r="L77" s="4"/>
      <c r="M77" s="4"/>
      <c r="N77" s="4"/>
      <c r="O77" s="4"/>
      <c r="P77" s="4"/>
      <c r="Q77" s="4"/>
      <c r="S77" s="2"/>
    </row>
    <row r="78" spans="1:19" x14ac:dyDescent="0.35">
      <c r="D78" s="11"/>
      <c r="E78" s="11"/>
      <c r="G78" s="4"/>
      <c r="H78" s="4"/>
      <c r="I78" s="4"/>
      <c r="J78" s="4"/>
      <c r="K78" s="4"/>
      <c r="L78" s="4"/>
      <c r="M78" s="4"/>
      <c r="N78" s="4"/>
      <c r="O78" s="4"/>
      <c r="P78" s="4"/>
      <c r="Q78" s="4"/>
      <c r="S78" s="2"/>
    </row>
    <row r="79" spans="1:19" x14ac:dyDescent="0.35">
      <c r="D79" s="11"/>
      <c r="E79" s="11"/>
      <c r="G79" s="4"/>
      <c r="H79" s="4"/>
      <c r="I79" s="4"/>
      <c r="J79" s="4"/>
      <c r="K79" s="4"/>
      <c r="L79" s="4"/>
      <c r="M79" s="4"/>
      <c r="N79" s="4"/>
      <c r="O79" s="4"/>
      <c r="P79" s="4"/>
      <c r="Q79" s="4"/>
      <c r="S79" s="2"/>
    </row>
    <row r="80" spans="1:19" x14ac:dyDescent="0.35">
      <c r="D80" s="11"/>
      <c r="E80" s="11"/>
      <c r="G80" s="4"/>
      <c r="H80" s="4"/>
      <c r="I80" s="4"/>
      <c r="J80" s="4"/>
      <c r="K80" s="4"/>
      <c r="L80" s="4"/>
      <c r="M80" s="4"/>
      <c r="N80" s="4"/>
      <c r="O80" s="4"/>
      <c r="P80" s="4"/>
      <c r="Q80" s="4"/>
      <c r="S80" s="2"/>
    </row>
    <row r="81" spans="4:19" x14ac:dyDescent="0.35">
      <c r="D81" s="11"/>
      <c r="E81" s="11"/>
      <c r="G81" s="4"/>
      <c r="H81" s="4"/>
      <c r="I81" s="4"/>
      <c r="J81" s="4"/>
      <c r="K81" s="4"/>
      <c r="L81" s="4"/>
      <c r="M81" s="4"/>
      <c r="N81" s="4"/>
      <c r="O81" s="4"/>
      <c r="P81" s="4"/>
      <c r="Q81" s="4"/>
      <c r="S81" s="2"/>
    </row>
    <row r="82" spans="4:19" x14ac:dyDescent="0.35">
      <c r="D82" s="11"/>
      <c r="E82" s="11"/>
      <c r="G82" s="4"/>
      <c r="H82" s="4"/>
      <c r="I82" s="4"/>
      <c r="J82" s="3"/>
      <c r="K82" s="3"/>
      <c r="L82" s="3"/>
      <c r="M82" s="3"/>
      <c r="N82" s="3"/>
      <c r="O82" s="3"/>
      <c r="P82" s="3"/>
      <c r="Q82" s="3"/>
      <c r="S82" s="2"/>
    </row>
    <row r="83" spans="4:19" x14ac:dyDescent="0.35">
      <c r="D83" s="11"/>
      <c r="E83" s="11"/>
      <c r="G83" s="4"/>
      <c r="H83" s="4"/>
      <c r="I83" s="4"/>
      <c r="J83" s="4"/>
      <c r="K83" s="4"/>
      <c r="L83" s="4"/>
      <c r="M83" s="4"/>
      <c r="N83" s="4"/>
      <c r="O83" s="4"/>
      <c r="P83" s="4"/>
      <c r="Q83" s="4"/>
      <c r="S83" s="2"/>
    </row>
    <row r="84" spans="4:19" x14ac:dyDescent="0.35">
      <c r="D84" s="11"/>
      <c r="E84" s="11"/>
      <c r="G84" s="4"/>
      <c r="H84" s="4"/>
      <c r="I84" s="4"/>
      <c r="J84" s="4"/>
      <c r="K84" s="4"/>
      <c r="L84" s="4"/>
      <c r="M84" s="4"/>
      <c r="N84" s="4"/>
      <c r="O84" s="4"/>
      <c r="P84" s="4"/>
      <c r="Q84" s="4"/>
      <c r="S84" s="2"/>
    </row>
    <row r="85" spans="4:19" x14ac:dyDescent="0.35">
      <c r="D85" s="11"/>
      <c r="E85" s="11"/>
      <c r="G85" s="4"/>
      <c r="H85" s="4"/>
      <c r="I85" s="4"/>
      <c r="J85" s="4"/>
      <c r="K85" s="4"/>
      <c r="L85" s="4"/>
      <c r="M85" s="4"/>
      <c r="N85" s="4"/>
      <c r="O85" s="4"/>
      <c r="P85" s="4"/>
      <c r="Q85" s="4"/>
      <c r="S85" s="2"/>
    </row>
    <row r="86" spans="4:19" x14ac:dyDescent="0.35">
      <c r="D86" s="11"/>
      <c r="E86" s="11"/>
      <c r="G86" s="4"/>
      <c r="H86" s="4"/>
      <c r="I86" s="4"/>
      <c r="J86" s="4"/>
      <c r="K86" s="4"/>
      <c r="L86" s="4"/>
      <c r="M86" s="4"/>
      <c r="N86" s="4"/>
      <c r="O86" s="4"/>
      <c r="P86" s="4"/>
      <c r="Q86" s="4"/>
      <c r="S86" s="2"/>
    </row>
    <row r="87" spans="4:19" x14ac:dyDescent="0.35">
      <c r="D87" s="11"/>
      <c r="E87" s="11"/>
      <c r="G87" s="4"/>
      <c r="H87" s="4"/>
      <c r="I87" s="4"/>
      <c r="J87" s="4"/>
      <c r="K87" s="4"/>
      <c r="L87" s="4"/>
      <c r="M87" s="4"/>
      <c r="N87" s="4"/>
      <c r="O87" s="4"/>
      <c r="P87" s="4"/>
      <c r="Q87" s="4"/>
      <c r="S87" s="2"/>
    </row>
    <row r="88" spans="4:19" x14ac:dyDescent="0.35">
      <c r="D88" s="11"/>
      <c r="E88" s="11"/>
      <c r="G88" s="4"/>
      <c r="H88" s="4"/>
      <c r="I88" s="4"/>
      <c r="J88" s="6"/>
      <c r="K88" s="6"/>
      <c r="L88" s="6"/>
      <c r="M88" s="6"/>
      <c r="N88" s="6"/>
      <c r="O88" s="6"/>
      <c r="P88" s="6"/>
      <c r="Q88" s="6"/>
      <c r="S88" s="2"/>
    </row>
    <row r="89" spans="4:19" x14ac:dyDescent="0.35">
      <c r="D89" s="11"/>
      <c r="E89" s="11"/>
      <c r="G89" s="4"/>
      <c r="H89" s="4"/>
      <c r="I89" s="4"/>
      <c r="J89" s="5"/>
      <c r="K89" s="5"/>
      <c r="L89" s="5"/>
      <c r="M89" s="5"/>
      <c r="N89" s="5"/>
      <c r="O89" s="5"/>
      <c r="P89" s="5"/>
      <c r="Q89" s="5"/>
      <c r="S89" s="2"/>
    </row>
    <row r="90" spans="4:19" x14ac:dyDescent="0.35">
      <c r="D90" s="11"/>
      <c r="E90" s="11"/>
      <c r="G90" s="4"/>
      <c r="H90" s="4"/>
      <c r="I90" s="4"/>
      <c r="J90" s="6"/>
      <c r="K90" s="6"/>
      <c r="L90" s="6"/>
      <c r="M90" s="6"/>
      <c r="N90" s="6"/>
      <c r="O90" s="6"/>
      <c r="P90" s="6"/>
      <c r="Q90" s="6"/>
      <c r="S90" s="2"/>
    </row>
    <row r="91" spans="4:19" x14ac:dyDescent="0.35">
      <c r="D91" s="11"/>
      <c r="E91" s="11"/>
      <c r="G91" s="4"/>
      <c r="H91" s="4"/>
      <c r="I91" s="4"/>
      <c r="J91" s="5"/>
      <c r="K91" s="5"/>
      <c r="L91" s="5"/>
      <c r="M91" s="5"/>
      <c r="N91" s="5"/>
      <c r="O91" s="5"/>
      <c r="P91" s="5"/>
      <c r="Q91" s="5"/>
      <c r="S91" s="2"/>
    </row>
    <row r="92" spans="4:19" x14ac:dyDescent="0.35">
      <c r="D92" s="11"/>
      <c r="E92" s="11"/>
      <c r="G92" s="4"/>
      <c r="H92" s="4"/>
      <c r="I92" s="4"/>
      <c r="J92" s="6"/>
      <c r="K92" s="6"/>
      <c r="L92" s="6"/>
      <c r="M92" s="6"/>
      <c r="N92" s="6"/>
      <c r="O92" s="6"/>
      <c r="P92" s="6"/>
      <c r="Q92" s="6"/>
      <c r="S92" s="2"/>
    </row>
    <row r="93" spans="4:19" x14ac:dyDescent="0.35">
      <c r="D93" s="11"/>
      <c r="E93" s="11"/>
      <c r="G93" s="4"/>
      <c r="H93" s="4"/>
      <c r="I93" s="4"/>
      <c r="J93" s="5"/>
      <c r="K93" s="5"/>
      <c r="L93" s="5"/>
      <c r="M93" s="5"/>
      <c r="N93" s="5"/>
      <c r="O93" s="5"/>
      <c r="P93" s="5"/>
      <c r="Q93" s="5"/>
      <c r="S93" s="2"/>
    </row>
    <row r="94" spans="4:19" x14ac:dyDescent="0.35">
      <c r="D94" s="11"/>
      <c r="E94" s="11"/>
      <c r="G94" s="4"/>
      <c r="H94" s="4"/>
      <c r="I94" s="4"/>
      <c r="J94" s="6"/>
      <c r="K94" s="6"/>
      <c r="L94" s="6"/>
      <c r="M94" s="6"/>
      <c r="N94" s="6"/>
      <c r="O94" s="6"/>
      <c r="P94" s="6"/>
      <c r="Q94" s="6"/>
    </row>
    <row r="95" spans="4:19" x14ac:dyDescent="0.35">
      <c r="D95" s="11"/>
      <c r="E95" s="11"/>
      <c r="G95" s="4"/>
      <c r="H95" s="4"/>
      <c r="I95" s="4"/>
      <c r="J95" s="4"/>
      <c r="K95" s="4"/>
      <c r="L95" s="4"/>
      <c r="M95" s="4"/>
      <c r="N95" s="4"/>
      <c r="O95" s="4"/>
      <c r="P95" s="4"/>
      <c r="Q95" s="4"/>
    </row>
    <row r="96" spans="4:19" x14ac:dyDescent="0.35">
      <c r="D96" s="11"/>
      <c r="E96" s="11"/>
      <c r="G96" s="4"/>
      <c r="H96" s="4"/>
      <c r="I96" s="4"/>
      <c r="J96" s="4"/>
      <c r="K96" s="4"/>
      <c r="L96" s="4"/>
      <c r="M96" s="4"/>
      <c r="N96" s="4"/>
      <c r="O96" s="4"/>
      <c r="P96" s="4"/>
      <c r="Q96" s="4"/>
    </row>
    <row r="97" spans="4:17" x14ac:dyDescent="0.35">
      <c r="D97" s="11"/>
      <c r="E97" s="11"/>
      <c r="G97" s="4"/>
      <c r="H97" s="4"/>
      <c r="I97" s="4"/>
      <c r="J97" s="4"/>
      <c r="K97" s="4"/>
      <c r="L97" s="4"/>
      <c r="M97" s="4"/>
      <c r="N97" s="4"/>
      <c r="O97" s="4"/>
      <c r="P97" s="4"/>
      <c r="Q97" s="4"/>
    </row>
    <row r="98" spans="4:17" x14ac:dyDescent="0.35">
      <c r="D98" s="11"/>
      <c r="E98" s="11"/>
      <c r="G98" s="4"/>
      <c r="H98" s="4"/>
      <c r="I98" s="4"/>
      <c r="J98" s="4"/>
      <c r="K98" s="4"/>
      <c r="L98" s="4"/>
      <c r="M98" s="4"/>
      <c r="N98" s="4"/>
      <c r="O98" s="4"/>
      <c r="P98" s="4"/>
      <c r="Q98" s="4"/>
    </row>
    <row r="99" spans="4:17" x14ac:dyDescent="0.35">
      <c r="D99" s="11"/>
      <c r="E99" s="11"/>
      <c r="G99" s="4"/>
      <c r="H99" s="4"/>
      <c r="I99" s="4"/>
      <c r="J99" s="6"/>
      <c r="K99" s="6"/>
      <c r="L99" s="6"/>
      <c r="M99" s="6"/>
      <c r="N99" s="6"/>
      <c r="O99" s="6"/>
      <c r="P99" s="6"/>
      <c r="Q99" s="6"/>
    </row>
    <row r="100" spans="4:17" x14ac:dyDescent="0.35">
      <c r="D100" s="11"/>
      <c r="E100" s="11"/>
      <c r="G100" s="4"/>
      <c r="H100" s="4"/>
      <c r="I100" s="4"/>
      <c r="J100" s="5"/>
      <c r="K100" s="5"/>
      <c r="L100" s="5"/>
      <c r="M100" s="5"/>
      <c r="N100" s="5"/>
      <c r="O100" s="5"/>
      <c r="P100" s="5"/>
      <c r="Q100" s="5"/>
    </row>
    <row r="101" spans="4:17" x14ac:dyDescent="0.35">
      <c r="D101" s="11"/>
      <c r="E101" s="11"/>
      <c r="G101" s="4"/>
      <c r="H101" s="4"/>
      <c r="I101" s="4"/>
      <c r="J101" s="6"/>
      <c r="K101" s="6"/>
      <c r="L101" s="6"/>
      <c r="M101" s="6"/>
      <c r="N101" s="6"/>
      <c r="O101" s="6"/>
      <c r="P101" s="6"/>
      <c r="Q101" s="6"/>
    </row>
    <row r="102" spans="4:17" x14ac:dyDescent="0.35">
      <c r="D102" s="11"/>
      <c r="E102" s="11"/>
      <c r="G102" s="4"/>
      <c r="H102" s="4"/>
      <c r="I102" s="4"/>
      <c r="J102" s="6"/>
      <c r="K102" s="6"/>
      <c r="L102" s="6"/>
      <c r="M102" s="6"/>
      <c r="N102" s="6"/>
      <c r="O102" s="6"/>
      <c r="P102" s="6"/>
      <c r="Q102" s="6"/>
    </row>
    <row r="103" spans="4:17" x14ac:dyDescent="0.35">
      <c r="D103" s="11"/>
      <c r="E103" s="11"/>
      <c r="G103" s="4"/>
      <c r="H103" s="4"/>
      <c r="I103" s="4"/>
      <c r="J103" s="4"/>
      <c r="K103" s="4"/>
      <c r="L103" s="4"/>
      <c r="M103" s="4"/>
      <c r="N103" s="4"/>
      <c r="O103" s="4"/>
      <c r="P103" s="4"/>
      <c r="Q103" s="4"/>
    </row>
    <row r="104" spans="4:17" x14ac:dyDescent="0.35">
      <c r="D104" s="11"/>
      <c r="E104" s="11"/>
      <c r="G104" s="4"/>
      <c r="H104" s="4"/>
      <c r="I104" s="4"/>
      <c r="J104" s="4"/>
      <c r="K104" s="4"/>
      <c r="L104" s="4"/>
      <c r="M104" s="4"/>
      <c r="N104" s="4"/>
      <c r="O104" s="4"/>
      <c r="P104" s="4"/>
      <c r="Q104" s="4"/>
    </row>
    <row r="105" spans="4:17" x14ac:dyDescent="0.35">
      <c r="D105" s="11"/>
      <c r="E105" s="11"/>
      <c r="G105" s="4"/>
      <c r="H105" s="4"/>
      <c r="I105" s="4"/>
      <c r="J105" s="4"/>
      <c r="K105" s="4"/>
      <c r="L105" s="4"/>
      <c r="M105" s="4"/>
      <c r="N105" s="4"/>
      <c r="O105" s="4"/>
      <c r="P105" s="4"/>
      <c r="Q105" s="4"/>
    </row>
    <row r="106" spans="4:17" x14ac:dyDescent="0.35">
      <c r="D106" s="11"/>
      <c r="E106" s="11"/>
      <c r="G106" s="4"/>
      <c r="H106" s="4"/>
      <c r="I106" s="4"/>
      <c r="J106" s="6"/>
      <c r="K106" s="6"/>
      <c r="L106" s="6"/>
      <c r="M106" s="6"/>
      <c r="N106" s="6"/>
      <c r="O106" s="6"/>
      <c r="P106" s="6"/>
      <c r="Q106" s="6"/>
    </row>
    <row r="107" spans="4:17" x14ac:dyDescent="0.35">
      <c r="D107" s="11"/>
      <c r="E107" s="11"/>
      <c r="G107" s="4"/>
      <c r="H107" s="4"/>
      <c r="I107" s="4"/>
      <c r="J107" s="4"/>
      <c r="K107" s="4"/>
      <c r="L107" s="4"/>
      <c r="M107" s="4"/>
      <c r="N107" s="4"/>
      <c r="O107" s="4"/>
      <c r="P107" s="4"/>
      <c r="Q107" s="4"/>
    </row>
    <row r="108" spans="4:17" x14ac:dyDescent="0.35">
      <c r="D108" s="11"/>
      <c r="E108" s="11"/>
      <c r="G108" s="4"/>
      <c r="H108" s="4"/>
      <c r="I108" s="4"/>
      <c r="J108" s="4"/>
      <c r="K108" s="4"/>
      <c r="L108" s="4"/>
      <c r="M108" s="4"/>
      <c r="N108" s="4"/>
      <c r="O108" s="4"/>
      <c r="P108" s="4"/>
      <c r="Q108" s="4"/>
    </row>
    <row r="109" spans="4:17" x14ac:dyDescent="0.35">
      <c r="G109" s="2"/>
      <c r="H109" s="2"/>
      <c r="I109" s="2"/>
      <c r="J109" s="2"/>
      <c r="K109" s="2"/>
      <c r="L109" s="2"/>
    </row>
  </sheetData>
  <mergeCells count="9">
    <mergeCell ref="D3:G3"/>
    <mergeCell ref="O5:Q5"/>
    <mergeCell ref="J5:L5"/>
    <mergeCell ref="V5:X9"/>
    <mergeCell ref="V13:X20"/>
    <mergeCell ref="V10:Y11"/>
    <mergeCell ref="V12:Y12"/>
    <mergeCell ref="J4:Q4"/>
    <mergeCell ref="D4:G4"/>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0137-8FCC-42C3-AA77-AD98B9E30816}">
  <dimension ref="A1:H19"/>
  <sheetViews>
    <sheetView workbookViewId="0">
      <selection activeCell="H6" sqref="H4:H6"/>
    </sheetView>
  </sheetViews>
  <sheetFormatPr defaultRowHeight="14.5" x14ac:dyDescent="0.35"/>
  <cols>
    <col min="1" max="1" width="10.6328125" style="1" customWidth="1"/>
    <col min="2" max="7" width="8.7265625" style="1"/>
    <col min="8" max="8" width="79.1796875" style="1" customWidth="1"/>
    <col min="9" max="16384" width="8.7265625" style="1"/>
  </cols>
  <sheetData>
    <row r="1" spans="1:8" ht="38.5" customHeight="1" x14ac:dyDescent="0.35"/>
    <row r="4" spans="1:8" ht="23.5" x14ac:dyDescent="0.55000000000000004">
      <c r="A4" s="131" t="s">
        <v>78</v>
      </c>
      <c r="H4" s="131" t="s">
        <v>116</v>
      </c>
    </row>
    <row r="6" spans="1:8" ht="73.5" customHeight="1" x14ac:dyDescent="0.45">
      <c r="A6" s="142" t="s">
        <v>112</v>
      </c>
      <c r="B6" s="143"/>
      <c r="C6" s="143"/>
      <c r="D6" s="143"/>
      <c r="E6" s="143"/>
      <c r="F6" s="143"/>
      <c r="H6" s="140" t="s">
        <v>117</v>
      </c>
    </row>
    <row r="8" spans="1:8" ht="18.5" x14ac:dyDescent="0.45">
      <c r="A8" s="111" t="s">
        <v>0</v>
      </c>
      <c r="B8" s="111"/>
      <c r="C8" s="111"/>
      <c r="D8" s="111"/>
      <c r="E8" s="111"/>
      <c r="F8" s="111"/>
      <c r="G8" s="111"/>
      <c r="H8" s="111"/>
    </row>
    <row r="9" spans="1:8" ht="19" thickBot="1" x14ac:dyDescent="0.5">
      <c r="A9" s="111" t="s">
        <v>79</v>
      </c>
      <c r="B9" s="111" t="s">
        <v>100</v>
      </c>
      <c r="C9" s="111"/>
      <c r="D9" s="111"/>
      <c r="E9" s="111"/>
      <c r="F9" s="111"/>
      <c r="G9" s="111"/>
      <c r="H9" s="111" t="s">
        <v>101</v>
      </c>
    </row>
    <row r="10" spans="1:8" ht="30.5" customHeight="1" thickBot="1" x14ac:dyDescent="0.4">
      <c r="A10" s="136" t="s">
        <v>81</v>
      </c>
      <c r="B10" s="137" t="s">
        <v>84</v>
      </c>
      <c r="C10" s="137"/>
      <c r="D10" s="137"/>
      <c r="E10" s="137"/>
      <c r="F10" s="137"/>
      <c r="G10" s="137"/>
      <c r="H10" s="138" t="s">
        <v>102</v>
      </c>
    </row>
    <row r="11" spans="1:8" ht="30.5" customHeight="1" thickBot="1" x14ac:dyDescent="0.4">
      <c r="A11" s="132" t="s">
        <v>82</v>
      </c>
      <c r="B11" s="133" t="s">
        <v>85</v>
      </c>
      <c r="C11" s="133"/>
      <c r="D11" s="133"/>
      <c r="E11" s="133"/>
      <c r="F11" s="133"/>
      <c r="G11" s="133"/>
      <c r="H11" s="134" t="s">
        <v>103</v>
      </c>
    </row>
    <row r="12" spans="1:8" ht="30.5" customHeight="1" thickBot="1" x14ac:dyDescent="0.4">
      <c r="A12" s="136" t="s">
        <v>80</v>
      </c>
      <c r="B12" s="137" t="s">
        <v>86</v>
      </c>
      <c r="C12" s="137"/>
      <c r="D12" s="137"/>
      <c r="E12" s="137"/>
      <c r="F12" s="137"/>
      <c r="G12" s="137"/>
      <c r="H12" s="139" t="s">
        <v>104</v>
      </c>
    </row>
    <row r="13" spans="1:8" ht="30.5" customHeight="1" thickBot="1" x14ac:dyDescent="0.4">
      <c r="A13" s="132" t="s">
        <v>83</v>
      </c>
      <c r="B13" s="133" t="s">
        <v>87</v>
      </c>
      <c r="C13" s="133"/>
      <c r="D13" s="133"/>
      <c r="E13" s="133"/>
      <c r="F13" s="133"/>
      <c r="G13" s="133"/>
      <c r="H13" s="135" t="s">
        <v>105</v>
      </c>
    </row>
    <row r="14" spans="1:8" ht="30.5" customHeight="1" thickBot="1" x14ac:dyDescent="0.4">
      <c r="A14" s="136" t="s">
        <v>88</v>
      </c>
      <c r="B14" s="137" t="s">
        <v>89</v>
      </c>
      <c r="C14" s="137"/>
      <c r="D14" s="137"/>
      <c r="E14" s="137"/>
      <c r="F14" s="137"/>
      <c r="G14" s="137"/>
      <c r="H14" s="139" t="s">
        <v>106</v>
      </c>
    </row>
    <row r="15" spans="1:8" ht="30.5" customHeight="1" thickBot="1" x14ac:dyDescent="0.4">
      <c r="A15" s="132" t="s">
        <v>90</v>
      </c>
      <c r="B15" s="133" t="s">
        <v>91</v>
      </c>
      <c r="C15" s="133"/>
      <c r="D15" s="133"/>
      <c r="E15" s="133"/>
      <c r="F15" s="133"/>
      <c r="G15" s="133"/>
      <c r="H15" s="135" t="s">
        <v>107</v>
      </c>
    </row>
    <row r="16" spans="1:8" ht="30.5" customHeight="1" thickBot="1" x14ac:dyDescent="0.4">
      <c r="A16" s="136" t="s">
        <v>92</v>
      </c>
      <c r="B16" s="137" t="s">
        <v>93</v>
      </c>
      <c r="C16" s="137"/>
      <c r="D16" s="137"/>
      <c r="E16" s="137"/>
      <c r="F16" s="137"/>
      <c r="G16" s="137"/>
      <c r="H16" s="139" t="s">
        <v>108</v>
      </c>
    </row>
    <row r="17" spans="1:8" ht="30.5" customHeight="1" thickBot="1" x14ac:dyDescent="0.4">
      <c r="A17" s="132" t="s">
        <v>95</v>
      </c>
      <c r="B17" s="133" t="s">
        <v>94</v>
      </c>
      <c r="C17" s="133"/>
      <c r="D17" s="133"/>
      <c r="E17" s="133"/>
      <c r="F17" s="133"/>
      <c r="G17" s="133"/>
      <c r="H17" s="135" t="s">
        <v>109</v>
      </c>
    </row>
    <row r="18" spans="1:8" ht="30.5" customHeight="1" thickBot="1" x14ac:dyDescent="0.4">
      <c r="A18" s="136" t="s">
        <v>96</v>
      </c>
      <c r="B18" s="137" t="s">
        <v>97</v>
      </c>
      <c r="C18" s="137"/>
      <c r="D18" s="137"/>
      <c r="E18" s="137"/>
      <c r="F18" s="137"/>
      <c r="G18" s="137"/>
      <c r="H18" s="139" t="s">
        <v>110</v>
      </c>
    </row>
    <row r="19" spans="1:8" ht="30.5" customHeight="1" thickBot="1" x14ac:dyDescent="0.4">
      <c r="A19" s="132" t="s">
        <v>98</v>
      </c>
      <c r="B19" s="133" t="s">
        <v>99</v>
      </c>
      <c r="C19" s="133"/>
      <c r="D19" s="133"/>
      <c r="E19" s="133"/>
      <c r="F19" s="133"/>
      <c r="G19" s="133"/>
      <c r="H19" s="135" t="s">
        <v>111</v>
      </c>
    </row>
  </sheetData>
  <mergeCells count="1">
    <mergeCell ref="A6:F6"/>
  </mergeCells>
  <hyperlinks>
    <hyperlink ref="H6" r:id="rId1" xr:uid="{3104B6B1-06E9-4E01-9C41-AE0686AAD756}"/>
  </hyperlinks>
  <pageMargins left="0.7" right="0.7" top="0.75" bottom="0.75" header="0.3" footer="0.3"/>
  <pageSetup paperSize="9"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1" ma:contentTypeDescription="Opret et nyt dokument." ma:contentTypeScope="" ma:versionID="18103fdc939f80f0b6013de3d162237e">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b52e36c4b4cb6d49939bd1e47b303def"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1FE89A-BE5F-4C3A-87C3-807483AFEAC0}">
  <ds:schemaRefs>
    <ds:schemaRef ds:uri="http://schemas.microsoft.com/sharepoint/v3/contenttype/forms"/>
  </ds:schemaRefs>
</ds:datastoreItem>
</file>

<file path=customXml/itemProps2.xml><?xml version="1.0" encoding="utf-8"?>
<ds:datastoreItem xmlns:ds="http://schemas.openxmlformats.org/officeDocument/2006/customXml" ds:itemID="{534918A4-3AC0-472E-8861-09E6ADFDACF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785913c-27ef-4905-9111-852e403b67f6"/>
    <ds:schemaRef ds:uri="19e50bb4-0c1d-411f-9cf2-5ba2432b7c0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6DDA253-91AA-49A0-8A18-03334F4A0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Program 6x pr. uge</vt:lpstr>
      <vt:lpstr>Opvarmningsprotokol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2020-01-14T07:39:24Z</dcterms:created>
  <dcterms:modified xsi:type="dcterms:W3CDTF">2020-01-31T13:06:23Z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